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80" windowHeight="11640" activeTab="1"/>
  </bookViews>
  <sheets>
    <sheet name="Франка 19" sheetId="1" r:id="rId1"/>
    <sheet name="Лист13" sheetId="2" r:id="rId2"/>
    <sheet name="Франка 21" sheetId="3" r:id="rId3"/>
    <sheet name="Франка 25" sheetId="4" r:id="rId4"/>
    <sheet name="Франка 29" sheetId="5" r:id="rId5"/>
    <sheet name="Франка 31" sheetId="6" r:id="rId6"/>
    <sheet name="Франка 33" sheetId="7" r:id="rId7"/>
    <sheet name="Франка 37 1  32" sheetId="8" r:id="rId8"/>
    <sheet name="Франка 37 33   64" sheetId="9" r:id="rId9"/>
    <sheet name="Франка 37  65  160" sheetId="10" r:id="rId10"/>
    <sheet name="Франка 39" sheetId="11" r:id="rId11"/>
    <sheet name="Франка 41" sheetId="12" r:id="rId12"/>
    <sheet name="Прокопюка 3" sheetId="13" r:id="rId13"/>
    <sheet name=" Прокопюка 3   1" sheetId="14" r:id="rId14"/>
  </sheets>
  <definedNames/>
  <calcPr fullCalcOnLoad="1"/>
</workbook>
</file>

<file path=xl/sharedStrings.xml><?xml version="1.0" encoding="utf-8"?>
<sst xmlns="http://schemas.openxmlformats.org/spreadsheetml/2006/main" count="1036" uniqueCount="94">
  <si>
    <t>№ п/п</t>
  </si>
  <si>
    <t xml:space="preserve">Втановлення вузла(вузлів </t>
  </si>
  <si>
    <t>Усього будинок грн.</t>
  </si>
  <si>
    <t>грн./приміщення</t>
  </si>
  <si>
    <t>Планова виробнича собівартість усього, у т.ч.</t>
  </si>
  <si>
    <t>1.1.</t>
  </si>
  <si>
    <t>Прямі матеріальні витрати, усього, у тому числі:</t>
  </si>
  <si>
    <t>1.1.1.</t>
  </si>
  <si>
    <t>Прямі витрати на оплату праці, усього у т.ч.</t>
  </si>
  <si>
    <t>1.2.</t>
  </si>
  <si>
    <t>1.2.1</t>
  </si>
  <si>
    <t>1.3.</t>
  </si>
  <si>
    <t>Інші прямі витрати, усього у т.ч.:</t>
  </si>
  <si>
    <t>1.3.1</t>
  </si>
  <si>
    <t>1.4.</t>
  </si>
  <si>
    <t>Змінні загальновироб-ничі та постійні розподі-ленні витрати усього, у т.ч.:</t>
  </si>
  <si>
    <t>1.4.1</t>
  </si>
  <si>
    <t>2</t>
  </si>
  <si>
    <t>2.1</t>
  </si>
  <si>
    <t>3.1</t>
  </si>
  <si>
    <t>код ряд-ка</t>
  </si>
  <si>
    <t>Інші операційні витрати, усього, у т.ч.:</t>
  </si>
  <si>
    <t>4.1</t>
  </si>
  <si>
    <t>5</t>
  </si>
  <si>
    <t>Фінансові витрати</t>
  </si>
  <si>
    <t>6</t>
  </si>
  <si>
    <t>Усього витрат повної планової собівартості:</t>
  </si>
  <si>
    <t>Плановий прибуток, усього у т.ч.:</t>
  </si>
  <si>
    <t>на здійснення заходів</t>
  </si>
  <si>
    <t>податок на прибуток</t>
  </si>
  <si>
    <t>Усього планових витрат з врахуванням планового прибутку</t>
  </si>
  <si>
    <t>Витрати з розрахунку на місяць</t>
  </si>
  <si>
    <t xml:space="preserve">Кількість приміщень </t>
  </si>
  <si>
    <t>Витрати на збут, у т.ч. (10% від планової виробничої собівартості)</t>
  </si>
  <si>
    <t>7</t>
  </si>
  <si>
    <t>7.1</t>
  </si>
  <si>
    <t>7.2</t>
  </si>
  <si>
    <t>8</t>
  </si>
  <si>
    <t>9</t>
  </si>
  <si>
    <t>10</t>
  </si>
  <si>
    <t>11</t>
  </si>
  <si>
    <t>Внески (з врахуванням на квартал без ПДВ)</t>
  </si>
  <si>
    <t>ПДВ 20%</t>
  </si>
  <si>
    <t>Внески (з врахуванням на квартал з ПДВ)</t>
  </si>
  <si>
    <t>Внески (з врахуванням на місяць з ПДВ)</t>
  </si>
  <si>
    <t>3</t>
  </si>
  <si>
    <t>4</t>
  </si>
  <si>
    <t>Показники</t>
  </si>
  <si>
    <t>Директор</t>
  </si>
  <si>
    <t>Головний бухгалтер</t>
  </si>
  <si>
    <t>Економіст</t>
  </si>
  <si>
    <t>1.1.2.</t>
  </si>
  <si>
    <t>О.С.Душенко</t>
  </si>
  <si>
    <t>А.А.Божук</t>
  </si>
  <si>
    <t>Л.В.Михальчишина</t>
  </si>
  <si>
    <t>Адміністративні витрати усього у тому числі: (10% від планової виробничої собівартості)</t>
  </si>
  <si>
    <t>Додаток  1</t>
  </si>
  <si>
    <t>3.2</t>
  </si>
  <si>
    <t>2.2</t>
  </si>
  <si>
    <t>заробітна плата</t>
  </si>
  <si>
    <t>відрахування на соціальні заходи</t>
  </si>
  <si>
    <t>1.2.2</t>
  </si>
  <si>
    <t>устаткування</t>
  </si>
  <si>
    <t>матеріали, вироби та конструкції</t>
  </si>
  <si>
    <t>інші витрати загальновиробничого призначення</t>
  </si>
  <si>
    <t>1.4.2</t>
  </si>
  <si>
    <t>1.4.3</t>
  </si>
  <si>
    <t>Розрахунок внесків за встановлення вузла комерційного обліку гарячого водопостачання за адресою: І.Франка, 19 д.40/25</t>
  </si>
  <si>
    <t>Додаток  2</t>
  </si>
  <si>
    <t>Розрахунок внесків за встановлення вузла комерційного обліку гарячого водопостачання за адресою: І.Франка, 21 д.40/25</t>
  </si>
  <si>
    <t>Розрахунок внесків за встановлення вузла комерційного обліку гарячого водопостачання за адресою: І.Франка, 25 д.40/25</t>
  </si>
  <si>
    <t>Додаток  3</t>
  </si>
  <si>
    <t>Розрахунок внесків за встановлення вузла комерційного обліку гарячого водопостачання за адресою: І.Франка, 29 д.40/25</t>
  </si>
  <si>
    <t>Додаток 4</t>
  </si>
  <si>
    <t>Розрахунок внесків за встановлення вузла комерційного обліку гарячого водопостачання за адресою: І.Франка, 31 д.40/25</t>
  </si>
  <si>
    <t>Додаток 5</t>
  </si>
  <si>
    <t>Розрахунок внесків за встановлення вузла комерційного обліку гарячого водопостачання за адресою: І.Франка, 33 д.40/25</t>
  </si>
  <si>
    <t>Додаток 6</t>
  </si>
  <si>
    <t>Додаток 7</t>
  </si>
  <si>
    <t>Розрахунок внесків за встановлення вузла комерційного обліку гарячого водопостачання за адресою: І.Франка, 37 кв.1-32 д.32/25</t>
  </si>
  <si>
    <t>Розрахунок внесків за встановлення вузла комерційного обліку гарячого водопостачання за адресою: І.Франка, 37 кв.33-64 д.32/25</t>
  </si>
  <si>
    <t>Додаток 8</t>
  </si>
  <si>
    <t>Додаток 9</t>
  </si>
  <si>
    <t>Розрахунок внесків за встановлення вузла комерційного обліку гарячого водопостачання за адресою: І.Франка, 37 кв. 65-160  д. 50/32</t>
  </si>
  <si>
    <t>Додаток 10</t>
  </si>
  <si>
    <t>Розрахунок внесків за встановлення вузла комерційного обліку гарячого водопостачання за адресою: І.Франка, 39  д. 50/32</t>
  </si>
  <si>
    <t>Додаток 11</t>
  </si>
  <si>
    <t>Розрахунок внесків за встановлення вузла комерційного обліку гарячого водопостачання за адресою: І.Франка, 41  д. 65/40</t>
  </si>
  <si>
    <t>Розрахунок внесків за встановлення вузла комерційного обліку гарячого водопостачання за адресою: Прокоп`юка, 3  д. 50/32</t>
  </si>
  <si>
    <t>Додаток 12</t>
  </si>
  <si>
    <t>Додаток 13</t>
  </si>
  <si>
    <t>Розрахунок внесків за встановлення вузла комерційного обліку гарячого водопостачання за адресою: Прокоп`юка, 3/1 д. 32/25</t>
  </si>
  <si>
    <t>Додаток  14</t>
  </si>
  <si>
    <t>Розрахунок внесків за встановлення вузла комерційного обліку гарячого водопостачання за адресою: Чайковського, 2 д.40/25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</si>
</sst>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₴_-;\-* #,##0_₴_-;_-* &quot;-&quot;_₴_-;_-@_-"/>
    <numFmt numFmtId="165" formatCode="_-* #,##0.00_₴_-;\-* #,##0.00_₴_-;_-* &quot;-&quot;??_₴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5" fontId="42" fillId="0" borderId="10" xfId="58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49" fontId="43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NumberFormat="1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left" vertical="center"/>
    </xf>
    <xf numFmtId="0" fontId="44" fillId="0" borderId="12" xfId="0" applyFont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/>
    </xf>
    <xf numFmtId="165" fontId="42" fillId="0" borderId="10" xfId="0" applyNumberFormat="1" applyFont="1" applyFill="1" applyBorder="1" applyAlignment="1">
      <alignment horizontal="center" vertical="center"/>
    </xf>
    <xf numFmtId="165" fontId="42" fillId="0" borderId="10" xfId="58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164" fontId="43" fillId="0" borderId="10" xfId="58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165" fontId="43" fillId="0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165" fontId="42" fillId="0" borderId="10" xfId="58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A1" sqref="A1:E44"/>
    </sheetView>
  </sheetViews>
  <sheetFormatPr defaultColWidth="9.140625" defaultRowHeight="15"/>
  <cols>
    <col min="1" max="1" width="10.140625" style="0" bestFit="1" customWidth="1"/>
    <col min="2" max="2" width="49.8515625" style="0" customWidth="1"/>
    <col min="4" max="4" width="16.57421875" style="0" customWidth="1"/>
    <col min="5" max="5" width="22.7109375" style="0" customWidth="1"/>
    <col min="6" max="6" width="15.8515625" style="0" customWidth="1"/>
    <col min="7" max="7" width="17.00390625" style="0" customWidth="1"/>
  </cols>
  <sheetData>
    <row r="1" ht="15">
      <c r="E1" s="25" t="s">
        <v>56</v>
      </c>
    </row>
    <row r="2" spans="1:5" ht="57" customHeight="1">
      <c r="A2" s="38" t="s">
        <v>67</v>
      </c>
      <c r="B2" s="38"/>
      <c r="C2" s="38"/>
      <c r="D2" s="38"/>
      <c r="E2" s="38"/>
    </row>
    <row r="3" spans="1:5" ht="15.75">
      <c r="A3" s="39" t="s">
        <v>0</v>
      </c>
      <c r="B3" s="39" t="s">
        <v>47</v>
      </c>
      <c r="C3" s="40" t="s">
        <v>20</v>
      </c>
      <c r="D3" s="41" t="s">
        <v>1</v>
      </c>
      <c r="E3" s="42"/>
    </row>
    <row r="4" spans="1:5" ht="31.5">
      <c r="A4" s="39"/>
      <c r="B4" s="39"/>
      <c r="C4" s="40"/>
      <c r="D4" s="4" t="s">
        <v>2</v>
      </c>
      <c r="E4" s="27" t="s">
        <v>3</v>
      </c>
    </row>
    <row r="5" spans="1:5" ht="1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8" customHeight="1">
      <c r="A6" s="2">
        <v>1</v>
      </c>
      <c r="B6" s="10" t="s">
        <v>4</v>
      </c>
      <c r="C6" s="14">
        <v>1</v>
      </c>
      <c r="D6" s="2">
        <f>D7+D10+D15</f>
        <v>13540</v>
      </c>
      <c r="E6" s="31">
        <f>D6/40</f>
        <v>338.5</v>
      </c>
    </row>
    <row r="7" spans="1:5" ht="21" customHeight="1">
      <c r="A7" s="11" t="s">
        <v>5</v>
      </c>
      <c r="B7" s="12" t="s">
        <v>6</v>
      </c>
      <c r="C7" s="14">
        <v>2</v>
      </c>
      <c r="D7" s="26">
        <f>D8+D9</f>
        <v>10376</v>
      </c>
      <c r="E7" s="31">
        <f aca="true" t="shared" si="0" ref="E7:E30">D7/40</f>
        <v>259.4</v>
      </c>
    </row>
    <row r="8" spans="1:5" ht="15.75">
      <c r="A8" s="11" t="s">
        <v>7</v>
      </c>
      <c r="B8" s="9" t="s">
        <v>62</v>
      </c>
      <c r="C8" s="14">
        <v>3</v>
      </c>
      <c r="D8" s="26">
        <v>6759</v>
      </c>
      <c r="E8" s="31">
        <f t="shared" si="0"/>
        <v>168.975</v>
      </c>
    </row>
    <row r="9" spans="1:5" ht="15.75">
      <c r="A9" s="11" t="s">
        <v>51</v>
      </c>
      <c r="B9" s="9" t="s">
        <v>63</v>
      </c>
      <c r="C9" s="30">
        <v>4</v>
      </c>
      <c r="D9" s="26">
        <v>3617</v>
      </c>
      <c r="E9" s="31">
        <f t="shared" si="0"/>
        <v>90.425</v>
      </c>
    </row>
    <row r="10" spans="1:5" ht="31.5" customHeight="1">
      <c r="A10" s="11" t="s">
        <v>9</v>
      </c>
      <c r="B10" s="12" t="s">
        <v>8</v>
      </c>
      <c r="C10" s="30">
        <v>5</v>
      </c>
      <c r="D10" s="26">
        <f>D11+D12</f>
        <v>2383</v>
      </c>
      <c r="E10" s="31">
        <f t="shared" si="0"/>
        <v>59.575</v>
      </c>
    </row>
    <row r="11" spans="1:5" ht="18" customHeight="1">
      <c r="A11" s="13" t="s">
        <v>10</v>
      </c>
      <c r="B11" s="12" t="s">
        <v>59</v>
      </c>
      <c r="C11" s="14">
        <v>6</v>
      </c>
      <c r="D11" s="32">
        <v>1953</v>
      </c>
      <c r="E11" s="31">
        <f t="shared" si="0"/>
        <v>48.825</v>
      </c>
    </row>
    <row r="12" spans="1:5" ht="15.75">
      <c r="A12" s="13" t="s">
        <v>61</v>
      </c>
      <c r="B12" s="9" t="s">
        <v>60</v>
      </c>
      <c r="C12" s="14">
        <v>7</v>
      </c>
      <c r="D12" s="26">
        <v>430</v>
      </c>
      <c r="E12" s="31">
        <f t="shared" si="0"/>
        <v>10.75</v>
      </c>
    </row>
    <row r="13" spans="1:5" ht="26.25" customHeight="1">
      <c r="A13" s="13" t="s">
        <v>11</v>
      </c>
      <c r="B13" s="12" t="s">
        <v>12</v>
      </c>
      <c r="C13" s="14">
        <v>8</v>
      </c>
      <c r="D13" s="26"/>
      <c r="E13" s="31">
        <f t="shared" si="0"/>
        <v>0</v>
      </c>
    </row>
    <row r="14" spans="1:5" ht="15.75">
      <c r="A14" s="13" t="s">
        <v>13</v>
      </c>
      <c r="B14" s="9"/>
      <c r="C14" s="30">
        <v>9</v>
      </c>
      <c r="D14" s="26"/>
      <c r="E14" s="31">
        <f t="shared" si="0"/>
        <v>0</v>
      </c>
    </row>
    <row r="15" spans="1:5" ht="39.75" customHeight="1">
      <c r="A15" s="13" t="s">
        <v>14</v>
      </c>
      <c r="B15" s="12" t="s">
        <v>15</v>
      </c>
      <c r="C15" s="30">
        <v>10</v>
      </c>
      <c r="D15" s="26">
        <f>D16+D17+D18</f>
        <v>781</v>
      </c>
      <c r="E15" s="31">
        <f t="shared" si="0"/>
        <v>19.525</v>
      </c>
    </row>
    <row r="16" spans="1:5" ht="19.5" customHeight="1">
      <c r="A16" s="13" t="s">
        <v>16</v>
      </c>
      <c r="B16" s="12" t="s">
        <v>59</v>
      </c>
      <c r="C16" s="14">
        <v>11</v>
      </c>
      <c r="D16" s="32">
        <v>325</v>
      </c>
      <c r="E16" s="31">
        <f t="shared" si="0"/>
        <v>8.125</v>
      </c>
    </row>
    <row r="17" spans="1:5" ht="19.5" customHeight="1">
      <c r="A17" s="13" t="s">
        <v>65</v>
      </c>
      <c r="B17" s="9" t="s">
        <v>60</v>
      </c>
      <c r="C17" s="14">
        <v>12</v>
      </c>
      <c r="D17" s="32">
        <v>72</v>
      </c>
      <c r="E17" s="31">
        <f t="shared" si="0"/>
        <v>1.8</v>
      </c>
    </row>
    <row r="18" spans="1:5" ht="19.5" customHeight="1">
      <c r="A18" s="13" t="s">
        <v>66</v>
      </c>
      <c r="B18" s="9" t="s">
        <v>64</v>
      </c>
      <c r="C18" s="14">
        <v>13</v>
      </c>
      <c r="D18" s="26">
        <v>384</v>
      </c>
      <c r="E18" s="31">
        <f t="shared" si="0"/>
        <v>9.6</v>
      </c>
    </row>
    <row r="19" spans="1:6" ht="54" customHeight="1">
      <c r="A19" s="8" t="s">
        <v>17</v>
      </c>
      <c r="B19" s="10" t="s">
        <v>55</v>
      </c>
      <c r="C19" s="30">
        <v>14</v>
      </c>
      <c r="D19" s="2">
        <f>D20+D21</f>
        <v>1354</v>
      </c>
      <c r="E19" s="31">
        <f t="shared" si="0"/>
        <v>33.85</v>
      </c>
      <c r="F19" s="33"/>
    </row>
    <row r="20" spans="1:6" ht="18" customHeight="1">
      <c r="A20" s="13" t="s">
        <v>18</v>
      </c>
      <c r="B20" s="12" t="s">
        <v>59</v>
      </c>
      <c r="C20" s="30">
        <v>15</v>
      </c>
      <c r="D20" s="32">
        <v>1109.84</v>
      </c>
      <c r="E20" s="31">
        <f t="shared" si="0"/>
        <v>27.746</v>
      </c>
      <c r="F20" s="33"/>
    </row>
    <row r="21" spans="1:5" ht="18" customHeight="1">
      <c r="A21" s="13" t="s">
        <v>58</v>
      </c>
      <c r="B21" s="9" t="s">
        <v>60</v>
      </c>
      <c r="C21" s="14">
        <v>16</v>
      </c>
      <c r="D21" s="26">
        <v>244.16</v>
      </c>
      <c r="E21" s="31">
        <f t="shared" si="0"/>
        <v>6.104</v>
      </c>
    </row>
    <row r="22" spans="1:6" ht="49.5" customHeight="1">
      <c r="A22" s="8" t="s">
        <v>45</v>
      </c>
      <c r="B22" s="10" t="s">
        <v>33</v>
      </c>
      <c r="C22" s="14">
        <v>17</v>
      </c>
      <c r="D22" s="2">
        <f>D23+D24</f>
        <v>1354</v>
      </c>
      <c r="E22" s="31">
        <f t="shared" si="0"/>
        <v>33.85</v>
      </c>
      <c r="F22" s="33"/>
    </row>
    <row r="23" spans="1:6" ht="18" customHeight="1">
      <c r="A23" s="13" t="s">
        <v>19</v>
      </c>
      <c r="B23" s="12" t="s">
        <v>59</v>
      </c>
      <c r="C23" s="14">
        <v>18</v>
      </c>
      <c r="D23" s="32">
        <v>1109.84</v>
      </c>
      <c r="E23" s="31">
        <f t="shared" si="0"/>
        <v>27.746</v>
      </c>
      <c r="F23" s="33"/>
    </row>
    <row r="24" spans="1:6" ht="18" customHeight="1">
      <c r="A24" s="13" t="s">
        <v>57</v>
      </c>
      <c r="B24" s="9" t="s">
        <v>60</v>
      </c>
      <c r="C24" s="30">
        <v>19</v>
      </c>
      <c r="D24" s="26">
        <v>244.16</v>
      </c>
      <c r="E24" s="31">
        <f>D24/40</f>
        <v>6.104</v>
      </c>
      <c r="F24" s="33"/>
    </row>
    <row r="25" spans="1:5" ht="34.5" customHeight="1">
      <c r="A25" s="8" t="s">
        <v>46</v>
      </c>
      <c r="B25" s="10" t="s">
        <v>21</v>
      </c>
      <c r="C25" s="30">
        <v>20</v>
      </c>
      <c r="D25" s="2"/>
      <c r="E25" s="31">
        <f t="shared" si="0"/>
        <v>0</v>
      </c>
    </row>
    <row r="26" spans="1:5" ht="15.75">
      <c r="A26" s="13" t="s">
        <v>22</v>
      </c>
      <c r="B26" s="9"/>
      <c r="C26" s="14">
        <v>21</v>
      </c>
      <c r="D26" s="26"/>
      <c r="E26" s="31">
        <f t="shared" si="0"/>
        <v>0</v>
      </c>
    </row>
    <row r="27" spans="1:5" ht="15.75">
      <c r="A27" s="8" t="s">
        <v>23</v>
      </c>
      <c r="B27" s="6" t="s">
        <v>24</v>
      </c>
      <c r="C27" s="14">
        <v>22</v>
      </c>
      <c r="D27" s="2"/>
      <c r="E27" s="31">
        <f t="shared" si="0"/>
        <v>0</v>
      </c>
    </row>
    <row r="28" spans="1:5" ht="35.25" customHeight="1">
      <c r="A28" s="8" t="s">
        <v>25</v>
      </c>
      <c r="B28" s="10" t="s">
        <v>26</v>
      </c>
      <c r="C28" s="14">
        <v>23</v>
      </c>
      <c r="D28" s="2"/>
      <c r="E28" s="31">
        <f t="shared" si="0"/>
        <v>0</v>
      </c>
    </row>
    <row r="29" spans="1:5" ht="27.75" customHeight="1">
      <c r="A29" s="7" t="s">
        <v>34</v>
      </c>
      <c r="B29" s="12" t="s">
        <v>27</v>
      </c>
      <c r="C29" s="30">
        <v>24</v>
      </c>
      <c r="D29" s="26"/>
      <c r="E29" s="31">
        <f t="shared" si="0"/>
        <v>0</v>
      </c>
    </row>
    <row r="30" spans="1:5" ht="15.75">
      <c r="A30" s="13" t="s">
        <v>35</v>
      </c>
      <c r="B30" s="9" t="s">
        <v>28</v>
      </c>
      <c r="C30" s="30">
        <v>25</v>
      </c>
      <c r="D30" s="26"/>
      <c r="E30" s="31">
        <f t="shared" si="0"/>
        <v>0</v>
      </c>
    </row>
    <row r="31" spans="1:5" ht="15.75">
      <c r="A31" s="13" t="s">
        <v>36</v>
      </c>
      <c r="B31" s="9" t="s">
        <v>29</v>
      </c>
      <c r="C31" s="14">
        <v>26</v>
      </c>
      <c r="D31" s="26"/>
      <c r="E31" s="5">
        <f>D31/75</f>
        <v>0</v>
      </c>
    </row>
    <row r="32" spans="1:6" ht="49.5" customHeight="1">
      <c r="A32" s="15" t="s">
        <v>37</v>
      </c>
      <c r="B32" s="16" t="s">
        <v>30</v>
      </c>
      <c r="C32" s="14">
        <v>27</v>
      </c>
      <c r="D32" s="17">
        <f>D6+D19+D22</f>
        <v>16248</v>
      </c>
      <c r="E32" s="18">
        <f>D32/D34</f>
        <v>406.2</v>
      </c>
      <c r="F32" s="33"/>
    </row>
    <row r="33" spans="1:5" ht="38.25" customHeight="1">
      <c r="A33" s="15" t="s">
        <v>38</v>
      </c>
      <c r="B33" s="16" t="s">
        <v>31</v>
      </c>
      <c r="C33" s="14">
        <v>28</v>
      </c>
      <c r="D33" s="19">
        <f>D32/60</f>
        <v>270.8</v>
      </c>
      <c r="E33" s="19">
        <f>D33/D34</f>
        <v>6.7700000000000005</v>
      </c>
    </row>
    <row r="34" spans="1:5" ht="15.75">
      <c r="A34" s="15" t="s">
        <v>39</v>
      </c>
      <c r="B34" s="20" t="s">
        <v>32</v>
      </c>
      <c r="C34" s="30">
        <v>29</v>
      </c>
      <c r="D34" s="21">
        <v>40</v>
      </c>
      <c r="E34" s="22">
        <v>1</v>
      </c>
    </row>
    <row r="35" spans="1:5" ht="32.25" customHeight="1">
      <c r="A35" s="15" t="s">
        <v>40</v>
      </c>
      <c r="B35" s="16" t="s">
        <v>41</v>
      </c>
      <c r="C35" s="30">
        <v>30</v>
      </c>
      <c r="D35" s="18">
        <f>D33*3</f>
        <v>812.4000000000001</v>
      </c>
      <c r="E35" s="19">
        <f>D35/D34</f>
        <v>20.310000000000002</v>
      </c>
    </row>
    <row r="36" spans="1:5" ht="15.75">
      <c r="A36" s="17">
        <v>12</v>
      </c>
      <c r="B36" s="23" t="s">
        <v>42</v>
      </c>
      <c r="C36" s="14">
        <v>31</v>
      </c>
      <c r="D36" s="24">
        <f>D35*20%</f>
        <v>162.48000000000002</v>
      </c>
      <c r="E36" s="24">
        <f>E35*20%</f>
        <v>4.062</v>
      </c>
    </row>
    <row r="37" spans="1:5" ht="30" customHeight="1">
      <c r="A37" s="17">
        <v>13</v>
      </c>
      <c r="B37" s="16" t="s">
        <v>43</v>
      </c>
      <c r="C37" s="14">
        <v>32</v>
      </c>
      <c r="D37" s="18">
        <f>D35+D36</f>
        <v>974.8800000000001</v>
      </c>
      <c r="E37" s="18">
        <f>E35+E36</f>
        <v>24.372000000000003</v>
      </c>
    </row>
    <row r="38" spans="1:5" ht="36" customHeight="1">
      <c r="A38" s="17">
        <v>14</v>
      </c>
      <c r="B38" s="16" t="s">
        <v>44</v>
      </c>
      <c r="C38" s="14">
        <v>33</v>
      </c>
      <c r="D38" s="18">
        <f>D37/3</f>
        <v>324.96000000000004</v>
      </c>
      <c r="E38" s="18">
        <f>E37/3</f>
        <v>8.124</v>
      </c>
    </row>
    <row r="40" spans="2:5" ht="15.75">
      <c r="B40" s="28" t="s">
        <v>48</v>
      </c>
      <c r="C40" s="29"/>
      <c r="D40" s="29"/>
      <c r="E40" s="29" t="s">
        <v>52</v>
      </c>
    </row>
    <row r="41" spans="2:5" ht="15.75">
      <c r="B41" s="29"/>
      <c r="C41" s="29"/>
      <c r="D41" s="29"/>
      <c r="E41" s="29"/>
    </row>
    <row r="42" spans="2:5" ht="15.75">
      <c r="B42" s="28" t="s">
        <v>49</v>
      </c>
      <c r="C42" s="29"/>
      <c r="D42" s="29"/>
      <c r="E42" s="29" t="s">
        <v>53</v>
      </c>
    </row>
    <row r="43" spans="2:5" ht="15.75">
      <c r="B43" s="29"/>
      <c r="C43" s="29"/>
      <c r="D43" s="29"/>
      <c r="E43" s="29"/>
    </row>
    <row r="44" spans="2:5" ht="15.75">
      <c r="B44" s="29" t="s">
        <v>50</v>
      </c>
      <c r="C44" s="29"/>
      <c r="D44" s="29"/>
      <c r="E44" s="29" t="s">
        <v>54</v>
      </c>
    </row>
    <row r="45" spans="2:5" ht="15.75">
      <c r="B45" s="29"/>
      <c r="C45" s="29"/>
      <c r="D45" s="29"/>
      <c r="E45" s="29"/>
    </row>
  </sheetData>
  <sheetProtection/>
  <mergeCells count="5">
    <mergeCell ref="A2:E2"/>
    <mergeCell ref="A3:A4"/>
    <mergeCell ref="B3:B4"/>
    <mergeCell ref="C3:C4"/>
    <mergeCell ref="D3:E3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71" r:id="rId1"/>
  <ignoredErrors>
    <ignoredError sqref="A11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A1" sqref="A1:E44"/>
    </sheetView>
  </sheetViews>
  <sheetFormatPr defaultColWidth="9.140625" defaultRowHeight="15"/>
  <cols>
    <col min="2" max="2" width="63.421875" style="0" customWidth="1"/>
    <col min="4" max="4" width="16.00390625" style="0" customWidth="1"/>
    <col min="5" max="5" width="22.28125" style="0" customWidth="1"/>
  </cols>
  <sheetData>
    <row r="1" ht="15">
      <c r="E1" s="25" t="s">
        <v>82</v>
      </c>
    </row>
    <row r="2" spans="1:5" ht="60" customHeight="1">
      <c r="A2" s="38" t="s">
        <v>83</v>
      </c>
      <c r="B2" s="38"/>
      <c r="C2" s="38"/>
      <c r="D2" s="38"/>
      <c r="E2" s="38"/>
    </row>
    <row r="3" spans="1:5" ht="15.75">
      <c r="A3" s="39" t="s">
        <v>0</v>
      </c>
      <c r="B3" s="39" t="s">
        <v>47</v>
      </c>
      <c r="C3" s="40" t="s">
        <v>20</v>
      </c>
      <c r="D3" s="41" t="s">
        <v>1</v>
      </c>
      <c r="E3" s="42"/>
    </row>
    <row r="4" spans="1:5" ht="31.5">
      <c r="A4" s="39"/>
      <c r="B4" s="39"/>
      <c r="C4" s="40"/>
      <c r="D4" s="4" t="s">
        <v>2</v>
      </c>
      <c r="E4" s="37" t="s">
        <v>3</v>
      </c>
    </row>
    <row r="5" spans="1:5" ht="1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23.25" customHeight="1">
      <c r="A6" s="2">
        <v>1</v>
      </c>
      <c r="B6" s="10" t="s">
        <v>4</v>
      </c>
      <c r="C6" s="14">
        <v>1</v>
      </c>
      <c r="D6" s="2">
        <f>D7+D10+D15</f>
        <v>15950</v>
      </c>
      <c r="E6" s="31">
        <f>D6/32</f>
        <v>498.4375</v>
      </c>
    </row>
    <row r="7" spans="1:5" ht="23.25" customHeight="1">
      <c r="A7" s="11" t="s">
        <v>5</v>
      </c>
      <c r="B7" s="12" t="s">
        <v>6</v>
      </c>
      <c r="C7" s="14">
        <v>2</v>
      </c>
      <c r="D7" s="36">
        <f>D8+D9</f>
        <v>12423</v>
      </c>
      <c r="E7" s="31">
        <f aca="true" t="shared" si="0" ref="E7:E31">D7/32</f>
        <v>388.21875</v>
      </c>
    </row>
    <row r="8" spans="1:5" ht="23.25" customHeight="1">
      <c r="A8" s="11" t="s">
        <v>7</v>
      </c>
      <c r="B8" s="9" t="s">
        <v>62</v>
      </c>
      <c r="C8" s="14">
        <v>3</v>
      </c>
      <c r="D8" s="36">
        <v>7377</v>
      </c>
      <c r="E8" s="31">
        <f t="shared" si="0"/>
        <v>230.53125</v>
      </c>
    </row>
    <row r="9" spans="1:5" ht="23.25" customHeight="1">
      <c r="A9" s="11" t="s">
        <v>51</v>
      </c>
      <c r="B9" s="9" t="s">
        <v>63</v>
      </c>
      <c r="C9" s="30">
        <v>4</v>
      </c>
      <c r="D9" s="36">
        <v>5046</v>
      </c>
      <c r="E9" s="31">
        <f t="shared" si="0"/>
        <v>157.6875</v>
      </c>
    </row>
    <row r="10" spans="1:5" ht="23.25" customHeight="1">
      <c r="A10" s="11" t="s">
        <v>9</v>
      </c>
      <c r="B10" s="12" t="s">
        <v>8</v>
      </c>
      <c r="C10" s="30">
        <v>5</v>
      </c>
      <c r="D10" s="36">
        <f>D11+D12</f>
        <v>2640</v>
      </c>
      <c r="E10" s="31">
        <f t="shared" si="0"/>
        <v>82.5</v>
      </c>
    </row>
    <row r="11" spans="1:5" ht="23.25" customHeight="1">
      <c r="A11" s="13" t="s">
        <v>10</v>
      </c>
      <c r="B11" s="12" t="s">
        <v>59</v>
      </c>
      <c r="C11" s="14">
        <v>6</v>
      </c>
      <c r="D11" s="36">
        <v>2164</v>
      </c>
      <c r="E11" s="31">
        <f t="shared" si="0"/>
        <v>67.625</v>
      </c>
    </row>
    <row r="12" spans="1:5" ht="23.25" customHeight="1">
      <c r="A12" s="13" t="s">
        <v>61</v>
      </c>
      <c r="B12" s="9" t="s">
        <v>60</v>
      </c>
      <c r="C12" s="14">
        <v>7</v>
      </c>
      <c r="D12" s="36">
        <v>476</v>
      </c>
      <c r="E12" s="31">
        <f t="shared" si="0"/>
        <v>14.875</v>
      </c>
    </row>
    <row r="13" spans="1:5" ht="23.25" customHeight="1">
      <c r="A13" s="13" t="s">
        <v>11</v>
      </c>
      <c r="B13" s="12" t="s">
        <v>12</v>
      </c>
      <c r="C13" s="14">
        <v>8</v>
      </c>
      <c r="D13" s="36"/>
      <c r="E13" s="31">
        <f t="shared" si="0"/>
        <v>0</v>
      </c>
    </row>
    <row r="14" spans="1:5" ht="23.25" customHeight="1">
      <c r="A14" s="13" t="s">
        <v>13</v>
      </c>
      <c r="B14" s="9"/>
      <c r="C14" s="30">
        <v>9</v>
      </c>
      <c r="D14" s="36"/>
      <c r="E14" s="31">
        <f t="shared" si="0"/>
        <v>0</v>
      </c>
    </row>
    <row r="15" spans="1:5" ht="30.75" customHeight="1">
      <c r="A15" s="13" t="s">
        <v>14</v>
      </c>
      <c r="B15" s="12" t="s">
        <v>15</v>
      </c>
      <c r="C15" s="30">
        <v>10</v>
      </c>
      <c r="D15" s="36">
        <f>D16+D17+D18</f>
        <v>887</v>
      </c>
      <c r="E15" s="31">
        <f t="shared" si="0"/>
        <v>27.71875</v>
      </c>
    </row>
    <row r="16" spans="1:5" ht="23.25" customHeight="1">
      <c r="A16" s="13" t="s">
        <v>16</v>
      </c>
      <c r="B16" s="12" t="s">
        <v>59</v>
      </c>
      <c r="C16" s="14">
        <v>11</v>
      </c>
      <c r="D16" s="36">
        <v>364</v>
      </c>
      <c r="E16" s="31">
        <f t="shared" si="0"/>
        <v>11.375</v>
      </c>
    </row>
    <row r="17" spans="1:5" ht="23.25" customHeight="1">
      <c r="A17" s="13" t="s">
        <v>65</v>
      </c>
      <c r="B17" s="9" t="s">
        <v>60</v>
      </c>
      <c r="C17" s="14">
        <v>12</v>
      </c>
      <c r="D17" s="36">
        <v>80</v>
      </c>
      <c r="E17" s="31">
        <f t="shared" si="0"/>
        <v>2.5</v>
      </c>
    </row>
    <row r="18" spans="1:5" ht="23.25" customHeight="1">
      <c r="A18" s="13" t="s">
        <v>66</v>
      </c>
      <c r="B18" s="9" t="s">
        <v>64</v>
      </c>
      <c r="C18" s="14">
        <v>13</v>
      </c>
      <c r="D18" s="36">
        <v>443</v>
      </c>
      <c r="E18" s="31">
        <f t="shared" si="0"/>
        <v>13.84375</v>
      </c>
    </row>
    <row r="19" spans="1:5" ht="30.75" customHeight="1">
      <c r="A19" s="8" t="s">
        <v>17</v>
      </c>
      <c r="B19" s="10" t="s">
        <v>55</v>
      </c>
      <c r="C19" s="30">
        <v>14</v>
      </c>
      <c r="D19" s="2">
        <f>D20+D21</f>
        <v>1595</v>
      </c>
      <c r="E19" s="31">
        <f t="shared" si="0"/>
        <v>49.84375</v>
      </c>
    </row>
    <row r="20" spans="1:5" ht="23.25" customHeight="1">
      <c r="A20" s="13" t="s">
        <v>18</v>
      </c>
      <c r="B20" s="12" t="s">
        <v>59</v>
      </c>
      <c r="C20" s="30">
        <v>15</v>
      </c>
      <c r="D20" s="36">
        <v>1307.38</v>
      </c>
      <c r="E20" s="31">
        <f t="shared" si="0"/>
        <v>40.855625</v>
      </c>
    </row>
    <row r="21" spans="1:5" ht="23.25" customHeight="1">
      <c r="A21" s="13" t="s">
        <v>58</v>
      </c>
      <c r="B21" s="9" t="s">
        <v>60</v>
      </c>
      <c r="C21" s="14">
        <v>16</v>
      </c>
      <c r="D21" s="36">
        <v>287.62</v>
      </c>
      <c r="E21" s="31">
        <f t="shared" si="0"/>
        <v>8.988125</v>
      </c>
    </row>
    <row r="22" spans="1:5" ht="30" customHeight="1">
      <c r="A22" s="8" t="s">
        <v>45</v>
      </c>
      <c r="B22" s="10" t="s">
        <v>33</v>
      </c>
      <c r="C22" s="14">
        <v>17</v>
      </c>
      <c r="D22" s="2">
        <f>D23+D24</f>
        <v>1595</v>
      </c>
      <c r="E22" s="31">
        <f t="shared" si="0"/>
        <v>49.84375</v>
      </c>
    </row>
    <row r="23" spans="1:5" ht="23.25" customHeight="1">
      <c r="A23" s="13" t="s">
        <v>19</v>
      </c>
      <c r="B23" s="12" t="s">
        <v>59</v>
      </c>
      <c r="C23" s="14">
        <v>18</v>
      </c>
      <c r="D23" s="36">
        <v>1307.38</v>
      </c>
      <c r="E23" s="31">
        <f t="shared" si="0"/>
        <v>40.855625</v>
      </c>
    </row>
    <row r="24" spans="1:5" ht="23.25" customHeight="1">
      <c r="A24" s="13" t="s">
        <v>57</v>
      </c>
      <c r="B24" s="9" t="s">
        <v>60</v>
      </c>
      <c r="C24" s="30">
        <v>19</v>
      </c>
      <c r="D24" s="36">
        <v>287.62</v>
      </c>
      <c r="E24" s="31">
        <f t="shared" si="0"/>
        <v>8.988125</v>
      </c>
    </row>
    <row r="25" spans="1:5" ht="23.25" customHeight="1">
      <c r="A25" s="8" t="s">
        <v>46</v>
      </c>
      <c r="B25" s="10" t="s">
        <v>21</v>
      </c>
      <c r="C25" s="30">
        <v>20</v>
      </c>
      <c r="D25" s="2"/>
      <c r="E25" s="31">
        <f t="shared" si="0"/>
        <v>0</v>
      </c>
    </row>
    <row r="26" spans="1:5" ht="23.25" customHeight="1">
      <c r="A26" s="13" t="s">
        <v>22</v>
      </c>
      <c r="B26" s="9"/>
      <c r="C26" s="14">
        <v>21</v>
      </c>
      <c r="D26" s="36"/>
      <c r="E26" s="31">
        <f t="shared" si="0"/>
        <v>0</v>
      </c>
    </row>
    <row r="27" spans="1:5" ht="23.25" customHeight="1">
      <c r="A27" s="8" t="s">
        <v>23</v>
      </c>
      <c r="B27" s="6" t="s">
        <v>24</v>
      </c>
      <c r="C27" s="14">
        <v>22</v>
      </c>
      <c r="D27" s="2"/>
      <c r="E27" s="31">
        <f t="shared" si="0"/>
        <v>0</v>
      </c>
    </row>
    <row r="28" spans="1:5" ht="23.25" customHeight="1">
      <c r="A28" s="8" t="s">
        <v>25</v>
      </c>
      <c r="B28" s="10" t="s">
        <v>26</v>
      </c>
      <c r="C28" s="14">
        <v>23</v>
      </c>
      <c r="D28" s="2"/>
      <c r="E28" s="31">
        <f t="shared" si="0"/>
        <v>0</v>
      </c>
    </row>
    <row r="29" spans="1:5" ht="23.25" customHeight="1">
      <c r="A29" s="7" t="s">
        <v>34</v>
      </c>
      <c r="B29" s="12" t="s">
        <v>27</v>
      </c>
      <c r="C29" s="30">
        <v>24</v>
      </c>
      <c r="D29" s="36"/>
      <c r="E29" s="31">
        <f t="shared" si="0"/>
        <v>0</v>
      </c>
    </row>
    <row r="30" spans="1:5" ht="23.25" customHeight="1">
      <c r="A30" s="13" t="s">
        <v>35</v>
      </c>
      <c r="B30" s="9" t="s">
        <v>28</v>
      </c>
      <c r="C30" s="30">
        <v>25</v>
      </c>
      <c r="D30" s="36"/>
      <c r="E30" s="31">
        <f t="shared" si="0"/>
        <v>0</v>
      </c>
    </row>
    <row r="31" spans="1:5" ht="23.25" customHeight="1">
      <c r="A31" s="13" t="s">
        <v>36</v>
      </c>
      <c r="B31" s="9" t="s">
        <v>29</v>
      </c>
      <c r="C31" s="14">
        <v>26</v>
      </c>
      <c r="D31" s="36"/>
      <c r="E31" s="31">
        <f t="shared" si="0"/>
        <v>0</v>
      </c>
    </row>
    <row r="32" spans="1:5" ht="27" customHeight="1">
      <c r="A32" s="15" t="s">
        <v>37</v>
      </c>
      <c r="B32" s="16" t="s">
        <v>30</v>
      </c>
      <c r="C32" s="14">
        <v>27</v>
      </c>
      <c r="D32" s="17">
        <f>D6+D19+D22</f>
        <v>19140</v>
      </c>
      <c r="E32" s="18">
        <f>D32/D34</f>
        <v>199.375</v>
      </c>
    </row>
    <row r="33" spans="1:5" ht="27" customHeight="1">
      <c r="A33" s="15" t="s">
        <v>38</v>
      </c>
      <c r="B33" s="16" t="s">
        <v>31</v>
      </c>
      <c r="C33" s="14">
        <v>28</v>
      </c>
      <c r="D33" s="19">
        <f>D32/60</f>
        <v>319</v>
      </c>
      <c r="E33" s="19">
        <f>D33/D34</f>
        <v>3.3229166666666665</v>
      </c>
    </row>
    <row r="34" spans="1:5" ht="27" customHeight="1">
      <c r="A34" s="15" t="s">
        <v>39</v>
      </c>
      <c r="B34" s="20" t="s">
        <v>32</v>
      </c>
      <c r="C34" s="30">
        <v>29</v>
      </c>
      <c r="D34" s="21">
        <v>96</v>
      </c>
      <c r="E34" s="22">
        <v>1</v>
      </c>
    </row>
    <row r="35" spans="1:5" ht="27" customHeight="1">
      <c r="A35" s="15" t="s">
        <v>40</v>
      </c>
      <c r="B35" s="16" t="s">
        <v>41</v>
      </c>
      <c r="C35" s="30">
        <v>30</v>
      </c>
      <c r="D35" s="18">
        <f>D33*3</f>
        <v>957</v>
      </c>
      <c r="E35" s="19">
        <f>D35/D34</f>
        <v>9.96875</v>
      </c>
    </row>
    <row r="36" spans="1:5" ht="27" customHeight="1">
      <c r="A36" s="17">
        <v>12</v>
      </c>
      <c r="B36" s="23" t="s">
        <v>42</v>
      </c>
      <c r="C36" s="14">
        <v>31</v>
      </c>
      <c r="D36" s="24">
        <f>D35*20%</f>
        <v>191.4</v>
      </c>
      <c r="E36" s="24">
        <f>E35*20%</f>
        <v>1.9937500000000001</v>
      </c>
    </row>
    <row r="37" spans="1:5" ht="27" customHeight="1">
      <c r="A37" s="17">
        <v>13</v>
      </c>
      <c r="B37" s="16" t="s">
        <v>43</v>
      </c>
      <c r="C37" s="14">
        <v>32</v>
      </c>
      <c r="D37" s="18">
        <f>D35+D36</f>
        <v>1148.4</v>
      </c>
      <c r="E37" s="18">
        <f>E35+E36</f>
        <v>11.9625</v>
      </c>
    </row>
    <row r="38" spans="1:5" ht="27" customHeight="1">
      <c r="A38" s="17">
        <v>14</v>
      </c>
      <c r="B38" s="16" t="s">
        <v>44</v>
      </c>
      <c r="C38" s="14">
        <v>33</v>
      </c>
      <c r="D38" s="18">
        <f>D37/3</f>
        <v>382.8</v>
      </c>
      <c r="E38" s="18">
        <f>E37/3</f>
        <v>3.9875000000000003</v>
      </c>
    </row>
    <row r="39" ht="16.5" customHeight="1"/>
    <row r="40" spans="2:5" ht="13.5" customHeight="1">
      <c r="B40" s="28" t="s">
        <v>48</v>
      </c>
      <c r="C40" s="29"/>
      <c r="D40" s="29"/>
      <c r="E40" s="29" t="s">
        <v>52</v>
      </c>
    </row>
    <row r="41" spans="2:5" ht="13.5" customHeight="1">
      <c r="B41" s="29"/>
      <c r="C41" s="29"/>
      <c r="D41" s="29"/>
      <c r="E41" s="29"/>
    </row>
    <row r="42" spans="2:5" ht="13.5" customHeight="1">
      <c r="B42" s="28" t="s">
        <v>49</v>
      </c>
      <c r="C42" s="29"/>
      <c r="D42" s="29"/>
      <c r="E42" s="29" t="s">
        <v>53</v>
      </c>
    </row>
    <row r="43" spans="2:5" ht="13.5" customHeight="1">
      <c r="B43" s="29"/>
      <c r="C43" s="29"/>
      <c r="D43" s="29"/>
      <c r="E43" s="29"/>
    </row>
    <row r="44" spans="2:5" ht="13.5" customHeight="1">
      <c r="B44" s="29" t="s">
        <v>50</v>
      </c>
      <c r="C44" s="29"/>
      <c r="D44" s="29"/>
      <c r="E44" s="29" t="s">
        <v>54</v>
      </c>
    </row>
  </sheetData>
  <sheetProtection/>
  <mergeCells count="5">
    <mergeCell ref="A2:E2"/>
    <mergeCell ref="A3:A4"/>
    <mergeCell ref="B3:B4"/>
    <mergeCell ref="C3:C4"/>
    <mergeCell ref="D3:E3"/>
  </mergeCells>
  <printOptions/>
  <pageMargins left="1.1811023622047243" right="0.3937007874015748" top="0.7874015748031497" bottom="0.7874015748031497" header="0.31496062992125984" footer="0.31496062992125984"/>
  <pageSetup fitToHeight="1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G15" sqref="G15"/>
    </sheetView>
  </sheetViews>
  <sheetFormatPr defaultColWidth="9.140625" defaultRowHeight="15"/>
  <cols>
    <col min="2" max="2" width="62.140625" style="0" customWidth="1"/>
    <col min="4" max="4" width="13.7109375" style="0" customWidth="1"/>
    <col min="5" max="5" width="21.28125" style="0" customWidth="1"/>
  </cols>
  <sheetData>
    <row r="1" ht="15">
      <c r="E1" s="25" t="s">
        <v>84</v>
      </c>
    </row>
    <row r="2" spans="1:5" ht="45" customHeight="1">
      <c r="A2" s="38" t="s">
        <v>85</v>
      </c>
      <c r="B2" s="38"/>
      <c r="C2" s="38"/>
      <c r="D2" s="38"/>
      <c r="E2" s="38"/>
    </row>
    <row r="3" spans="1:5" ht="15.75">
      <c r="A3" s="39" t="s">
        <v>0</v>
      </c>
      <c r="B3" s="39" t="s">
        <v>47</v>
      </c>
      <c r="C3" s="40" t="s">
        <v>20</v>
      </c>
      <c r="D3" s="41" t="s">
        <v>1</v>
      </c>
      <c r="E3" s="42"/>
    </row>
    <row r="4" spans="1:5" ht="31.5">
      <c r="A4" s="39"/>
      <c r="B4" s="39"/>
      <c r="C4" s="40"/>
      <c r="D4" s="4" t="s">
        <v>2</v>
      </c>
      <c r="E4" s="37" t="s">
        <v>3</v>
      </c>
    </row>
    <row r="5" spans="1:5" ht="1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25.5" customHeight="1">
      <c r="A6" s="2">
        <v>1</v>
      </c>
      <c r="B6" s="10" t="s">
        <v>4</v>
      </c>
      <c r="C6" s="14">
        <v>1</v>
      </c>
      <c r="D6" s="2">
        <f>D7+D10+D15</f>
        <v>29463</v>
      </c>
      <c r="E6" s="31">
        <f>D6/128</f>
        <v>230.1796875</v>
      </c>
    </row>
    <row r="7" spans="1:5" ht="25.5" customHeight="1">
      <c r="A7" s="11" t="s">
        <v>5</v>
      </c>
      <c r="B7" s="12" t="s">
        <v>6</v>
      </c>
      <c r="C7" s="14">
        <v>2</v>
      </c>
      <c r="D7" s="36">
        <f>D8+D9</f>
        <v>22944</v>
      </c>
      <c r="E7" s="31">
        <f aca="true" t="shared" si="0" ref="E7:E30">D7/128</f>
        <v>179.25</v>
      </c>
    </row>
    <row r="8" spans="1:5" ht="25.5" customHeight="1">
      <c r="A8" s="11" t="s">
        <v>7</v>
      </c>
      <c r="B8" s="9" t="s">
        <v>62</v>
      </c>
      <c r="C8" s="14">
        <v>3</v>
      </c>
      <c r="D8" s="36">
        <v>14754</v>
      </c>
      <c r="E8" s="31">
        <f t="shared" si="0"/>
        <v>115.265625</v>
      </c>
    </row>
    <row r="9" spans="1:5" ht="25.5" customHeight="1">
      <c r="A9" s="11" t="s">
        <v>51</v>
      </c>
      <c r="B9" s="9" t="s">
        <v>63</v>
      </c>
      <c r="C9" s="30">
        <v>4</v>
      </c>
      <c r="D9" s="36">
        <v>8190</v>
      </c>
      <c r="E9" s="31">
        <f t="shared" si="0"/>
        <v>63.984375</v>
      </c>
    </row>
    <row r="10" spans="1:5" ht="25.5" customHeight="1">
      <c r="A10" s="11" t="s">
        <v>9</v>
      </c>
      <c r="B10" s="12" t="s">
        <v>8</v>
      </c>
      <c r="C10" s="30">
        <v>5</v>
      </c>
      <c r="D10" s="36">
        <f>D11+D12</f>
        <v>4892</v>
      </c>
      <c r="E10" s="31">
        <f t="shared" si="0"/>
        <v>38.21875</v>
      </c>
    </row>
    <row r="11" spans="1:5" ht="25.5" customHeight="1">
      <c r="A11" s="13" t="s">
        <v>10</v>
      </c>
      <c r="B11" s="12" t="s">
        <v>59</v>
      </c>
      <c r="C11" s="14">
        <v>6</v>
      </c>
      <c r="D11" s="36">
        <v>4010</v>
      </c>
      <c r="E11" s="31">
        <f t="shared" si="0"/>
        <v>31.328125</v>
      </c>
    </row>
    <row r="12" spans="1:5" ht="25.5" customHeight="1">
      <c r="A12" s="13" t="s">
        <v>61</v>
      </c>
      <c r="B12" s="9" t="s">
        <v>60</v>
      </c>
      <c r="C12" s="14">
        <v>7</v>
      </c>
      <c r="D12" s="36">
        <v>882</v>
      </c>
      <c r="E12" s="31">
        <f t="shared" si="0"/>
        <v>6.890625</v>
      </c>
    </row>
    <row r="13" spans="1:5" ht="25.5" customHeight="1">
      <c r="A13" s="13" t="s">
        <v>11</v>
      </c>
      <c r="B13" s="12" t="s">
        <v>12</v>
      </c>
      <c r="C13" s="14">
        <v>8</v>
      </c>
      <c r="D13" s="36"/>
      <c r="E13" s="31">
        <f t="shared" si="0"/>
        <v>0</v>
      </c>
    </row>
    <row r="14" spans="1:5" ht="25.5" customHeight="1">
      <c r="A14" s="13" t="s">
        <v>13</v>
      </c>
      <c r="B14" s="9"/>
      <c r="C14" s="30">
        <v>9</v>
      </c>
      <c r="D14" s="36"/>
      <c r="E14" s="31">
        <f t="shared" si="0"/>
        <v>0</v>
      </c>
    </row>
    <row r="15" spans="1:5" ht="31.5" customHeight="1">
      <c r="A15" s="13" t="s">
        <v>14</v>
      </c>
      <c r="B15" s="12" t="s">
        <v>15</v>
      </c>
      <c r="C15" s="30">
        <v>10</v>
      </c>
      <c r="D15" s="36">
        <f>D16+D17+D18</f>
        <v>1627</v>
      </c>
      <c r="E15" s="31">
        <f t="shared" si="0"/>
        <v>12.7109375</v>
      </c>
    </row>
    <row r="16" spans="1:5" ht="25.5" customHeight="1">
      <c r="A16" s="13" t="s">
        <v>16</v>
      </c>
      <c r="B16" s="12" t="s">
        <v>59</v>
      </c>
      <c r="C16" s="14">
        <v>11</v>
      </c>
      <c r="D16" s="36">
        <v>658</v>
      </c>
      <c r="E16" s="31">
        <f t="shared" si="0"/>
        <v>5.140625</v>
      </c>
    </row>
    <row r="17" spans="1:5" ht="25.5" customHeight="1">
      <c r="A17" s="13" t="s">
        <v>65</v>
      </c>
      <c r="B17" s="9" t="s">
        <v>60</v>
      </c>
      <c r="C17" s="14">
        <v>12</v>
      </c>
      <c r="D17" s="36">
        <v>145</v>
      </c>
      <c r="E17" s="31">
        <f t="shared" si="0"/>
        <v>1.1328125</v>
      </c>
    </row>
    <row r="18" spans="1:5" ht="25.5" customHeight="1">
      <c r="A18" s="13" t="s">
        <v>66</v>
      </c>
      <c r="B18" s="9" t="s">
        <v>64</v>
      </c>
      <c r="C18" s="14">
        <v>13</v>
      </c>
      <c r="D18" s="36">
        <v>824</v>
      </c>
      <c r="E18" s="31">
        <f t="shared" si="0"/>
        <v>6.4375</v>
      </c>
    </row>
    <row r="19" spans="1:5" ht="30" customHeight="1">
      <c r="A19" s="8" t="s">
        <v>17</v>
      </c>
      <c r="B19" s="10" t="s">
        <v>55</v>
      </c>
      <c r="C19" s="30">
        <v>14</v>
      </c>
      <c r="D19" s="2">
        <f>D20+D21</f>
        <v>2946.3</v>
      </c>
      <c r="E19" s="31">
        <f t="shared" si="0"/>
        <v>23.01796875</v>
      </c>
    </row>
    <row r="20" spans="1:5" ht="25.5" customHeight="1">
      <c r="A20" s="13" t="s">
        <v>18</v>
      </c>
      <c r="B20" s="12" t="s">
        <v>59</v>
      </c>
      <c r="C20" s="30">
        <v>15</v>
      </c>
      <c r="D20" s="36">
        <v>2415</v>
      </c>
      <c r="E20" s="31">
        <f t="shared" si="0"/>
        <v>18.8671875</v>
      </c>
    </row>
    <row r="21" spans="1:5" ht="25.5" customHeight="1">
      <c r="A21" s="13" t="s">
        <v>58</v>
      </c>
      <c r="B21" s="9" t="s">
        <v>60</v>
      </c>
      <c r="C21" s="14">
        <v>16</v>
      </c>
      <c r="D21" s="36">
        <v>531.3</v>
      </c>
      <c r="E21" s="31">
        <f t="shared" si="0"/>
        <v>4.15078125</v>
      </c>
    </row>
    <row r="22" spans="1:5" ht="32.25" customHeight="1">
      <c r="A22" s="8" t="s">
        <v>45</v>
      </c>
      <c r="B22" s="10" t="s">
        <v>33</v>
      </c>
      <c r="C22" s="14">
        <v>17</v>
      </c>
      <c r="D22" s="2">
        <f>D23+D24</f>
        <v>2946.3</v>
      </c>
      <c r="E22" s="31">
        <f>D22/128</f>
        <v>23.01796875</v>
      </c>
    </row>
    <row r="23" spans="1:5" ht="25.5" customHeight="1">
      <c r="A23" s="13" t="s">
        <v>19</v>
      </c>
      <c r="B23" s="12" t="s">
        <v>59</v>
      </c>
      <c r="C23" s="14">
        <v>18</v>
      </c>
      <c r="D23" s="36">
        <v>2415</v>
      </c>
      <c r="E23" s="31">
        <f t="shared" si="0"/>
        <v>18.8671875</v>
      </c>
    </row>
    <row r="24" spans="1:5" ht="25.5" customHeight="1">
      <c r="A24" s="13" t="s">
        <v>57</v>
      </c>
      <c r="B24" s="9" t="s">
        <v>60</v>
      </c>
      <c r="C24" s="30">
        <v>19</v>
      </c>
      <c r="D24" s="36">
        <v>531.3</v>
      </c>
      <c r="E24" s="31">
        <f t="shared" si="0"/>
        <v>4.15078125</v>
      </c>
    </row>
    <row r="25" spans="1:5" ht="25.5" customHeight="1">
      <c r="A25" s="8" t="s">
        <v>46</v>
      </c>
      <c r="B25" s="10" t="s">
        <v>21</v>
      </c>
      <c r="C25" s="30">
        <v>20</v>
      </c>
      <c r="D25" s="2"/>
      <c r="E25" s="31">
        <f t="shared" si="0"/>
        <v>0</v>
      </c>
    </row>
    <row r="26" spans="1:5" ht="25.5" customHeight="1">
      <c r="A26" s="13" t="s">
        <v>22</v>
      </c>
      <c r="B26" s="9"/>
      <c r="C26" s="14">
        <v>21</v>
      </c>
      <c r="D26" s="36"/>
      <c r="E26" s="31">
        <f t="shared" si="0"/>
        <v>0</v>
      </c>
    </row>
    <row r="27" spans="1:5" ht="25.5" customHeight="1">
      <c r="A27" s="8" t="s">
        <v>23</v>
      </c>
      <c r="B27" s="6" t="s">
        <v>24</v>
      </c>
      <c r="C27" s="14">
        <v>22</v>
      </c>
      <c r="D27" s="2"/>
      <c r="E27" s="31">
        <f t="shared" si="0"/>
        <v>0</v>
      </c>
    </row>
    <row r="28" spans="1:5" ht="25.5" customHeight="1">
      <c r="A28" s="8" t="s">
        <v>25</v>
      </c>
      <c r="B28" s="10" t="s">
        <v>26</v>
      </c>
      <c r="C28" s="14">
        <v>23</v>
      </c>
      <c r="D28" s="2"/>
      <c r="E28" s="31">
        <f t="shared" si="0"/>
        <v>0</v>
      </c>
    </row>
    <row r="29" spans="1:5" ht="25.5" customHeight="1">
      <c r="A29" s="7" t="s">
        <v>34</v>
      </c>
      <c r="B29" s="12" t="s">
        <v>27</v>
      </c>
      <c r="C29" s="30">
        <v>24</v>
      </c>
      <c r="D29" s="36"/>
      <c r="E29" s="31">
        <f t="shared" si="0"/>
        <v>0</v>
      </c>
    </row>
    <row r="30" spans="1:5" ht="25.5" customHeight="1">
      <c r="A30" s="13" t="s">
        <v>35</v>
      </c>
      <c r="B30" s="9" t="s">
        <v>28</v>
      </c>
      <c r="C30" s="30">
        <v>25</v>
      </c>
      <c r="D30" s="36"/>
      <c r="E30" s="31">
        <f t="shared" si="0"/>
        <v>0</v>
      </c>
    </row>
    <row r="31" spans="1:5" ht="25.5" customHeight="1">
      <c r="A31" s="13" t="s">
        <v>36</v>
      </c>
      <c r="B31" s="9" t="s">
        <v>29</v>
      </c>
      <c r="C31" s="14">
        <v>26</v>
      </c>
      <c r="D31" s="36"/>
      <c r="E31" s="31">
        <f>D31/32</f>
        <v>0</v>
      </c>
    </row>
    <row r="32" spans="1:5" ht="29.25" customHeight="1">
      <c r="A32" s="15" t="s">
        <v>37</v>
      </c>
      <c r="B32" s="16" t="s">
        <v>30</v>
      </c>
      <c r="C32" s="14">
        <v>27</v>
      </c>
      <c r="D32" s="17">
        <f>D6+D19+D22</f>
        <v>35355.6</v>
      </c>
      <c r="E32" s="18">
        <f>D32/D34</f>
        <v>276.215625</v>
      </c>
    </row>
    <row r="33" spans="1:5" ht="29.25" customHeight="1">
      <c r="A33" s="15" t="s">
        <v>38</v>
      </c>
      <c r="B33" s="16" t="s">
        <v>31</v>
      </c>
      <c r="C33" s="14">
        <v>28</v>
      </c>
      <c r="D33" s="19">
        <f>D32/60</f>
        <v>589.26</v>
      </c>
      <c r="E33" s="19">
        <f>D33/D34</f>
        <v>4.60359375</v>
      </c>
    </row>
    <row r="34" spans="1:5" ht="29.25" customHeight="1">
      <c r="A34" s="15" t="s">
        <v>39</v>
      </c>
      <c r="B34" s="20" t="s">
        <v>32</v>
      </c>
      <c r="C34" s="30">
        <v>29</v>
      </c>
      <c r="D34" s="21">
        <v>128</v>
      </c>
      <c r="E34" s="22">
        <v>1</v>
      </c>
    </row>
    <row r="35" spans="1:5" ht="29.25" customHeight="1">
      <c r="A35" s="15" t="s">
        <v>40</v>
      </c>
      <c r="B35" s="16" t="s">
        <v>41</v>
      </c>
      <c r="C35" s="30">
        <v>30</v>
      </c>
      <c r="D35" s="18">
        <f>D33*3</f>
        <v>1767.78</v>
      </c>
      <c r="E35" s="19">
        <f>D35/D34</f>
        <v>13.81078125</v>
      </c>
    </row>
    <row r="36" spans="1:5" ht="29.25" customHeight="1">
      <c r="A36" s="17">
        <v>12</v>
      </c>
      <c r="B36" s="23" t="s">
        <v>42</v>
      </c>
      <c r="C36" s="14">
        <v>31</v>
      </c>
      <c r="D36" s="24">
        <f>D35*20%</f>
        <v>353.55600000000004</v>
      </c>
      <c r="E36" s="24">
        <f>E35*20%</f>
        <v>2.7621562500000003</v>
      </c>
    </row>
    <row r="37" spans="1:5" ht="29.25" customHeight="1">
      <c r="A37" s="17">
        <v>13</v>
      </c>
      <c r="B37" s="16" t="s">
        <v>43</v>
      </c>
      <c r="C37" s="14">
        <v>32</v>
      </c>
      <c r="D37" s="18">
        <f>D35+D36</f>
        <v>2121.3360000000002</v>
      </c>
      <c r="E37" s="18">
        <f>E35+E36</f>
        <v>16.572937500000002</v>
      </c>
    </row>
    <row r="38" spans="1:5" ht="29.25" customHeight="1">
      <c r="A38" s="17">
        <v>14</v>
      </c>
      <c r="B38" s="16" t="s">
        <v>44</v>
      </c>
      <c r="C38" s="14">
        <v>33</v>
      </c>
      <c r="D38" s="18">
        <f>D37/3</f>
        <v>707.1120000000001</v>
      </c>
      <c r="E38" s="18">
        <f>E37/3</f>
        <v>5.524312500000001</v>
      </c>
    </row>
    <row r="39" ht="14.25" customHeight="1"/>
    <row r="40" spans="2:5" ht="14.25" customHeight="1">
      <c r="B40" s="28" t="s">
        <v>48</v>
      </c>
      <c r="C40" s="29"/>
      <c r="D40" s="29"/>
      <c r="E40" s="29" t="s">
        <v>52</v>
      </c>
    </row>
    <row r="41" spans="2:5" ht="14.25" customHeight="1">
      <c r="B41" s="29"/>
      <c r="C41" s="29"/>
      <c r="D41" s="29"/>
      <c r="E41" s="29"/>
    </row>
    <row r="42" spans="2:5" ht="14.25" customHeight="1">
      <c r="B42" s="28" t="s">
        <v>49</v>
      </c>
      <c r="C42" s="29"/>
      <c r="D42" s="29"/>
      <c r="E42" s="29" t="s">
        <v>53</v>
      </c>
    </row>
    <row r="43" spans="2:5" ht="14.25" customHeight="1">
      <c r="B43" s="29"/>
      <c r="C43" s="29"/>
      <c r="D43" s="29"/>
      <c r="E43" s="29"/>
    </row>
    <row r="44" spans="2:5" ht="14.25" customHeight="1">
      <c r="B44" s="29" t="s">
        <v>50</v>
      </c>
      <c r="C44" s="29"/>
      <c r="D44" s="29"/>
      <c r="E44" s="29" t="s">
        <v>54</v>
      </c>
    </row>
  </sheetData>
  <sheetProtection/>
  <mergeCells count="5">
    <mergeCell ref="A2:E2"/>
    <mergeCell ref="A3:A4"/>
    <mergeCell ref="B3:B4"/>
    <mergeCell ref="C3:C4"/>
    <mergeCell ref="D3:E3"/>
  </mergeCells>
  <printOptions/>
  <pageMargins left="1.1811023622047243" right="0.3937007874015748" top="0.7874015748031497" bottom="0.7874015748031497" header="0.31496062992125984" footer="0.31496062992125984"/>
  <pageSetup fitToHeight="1" fitToWidth="1"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A1" sqref="A1:E44"/>
    </sheetView>
  </sheetViews>
  <sheetFormatPr defaultColWidth="9.140625" defaultRowHeight="15"/>
  <cols>
    <col min="2" max="2" width="69.28125" style="0" customWidth="1"/>
    <col min="4" max="4" width="16.57421875" style="0" customWidth="1"/>
    <col min="5" max="5" width="22.140625" style="0" customWidth="1"/>
  </cols>
  <sheetData>
    <row r="1" ht="15">
      <c r="E1" s="25" t="s">
        <v>86</v>
      </c>
    </row>
    <row r="2" spans="1:5" ht="54" customHeight="1">
      <c r="A2" s="38" t="s">
        <v>87</v>
      </c>
      <c r="B2" s="38"/>
      <c r="C2" s="38"/>
      <c r="D2" s="38"/>
      <c r="E2" s="38"/>
    </row>
    <row r="3" spans="1:5" ht="15.75">
      <c r="A3" s="39" t="s">
        <v>0</v>
      </c>
      <c r="B3" s="39" t="s">
        <v>47</v>
      </c>
      <c r="C3" s="40" t="s">
        <v>20</v>
      </c>
      <c r="D3" s="41" t="s">
        <v>1</v>
      </c>
      <c r="E3" s="42"/>
    </row>
    <row r="4" spans="1:5" ht="31.5">
      <c r="A4" s="39"/>
      <c r="B4" s="39"/>
      <c r="C4" s="40"/>
      <c r="D4" s="4" t="s">
        <v>2</v>
      </c>
      <c r="E4" s="37" t="s">
        <v>3</v>
      </c>
    </row>
    <row r="5" spans="1:5" ht="1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26.25" customHeight="1">
      <c r="A6" s="2">
        <v>1</v>
      </c>
      <c r="B6" s="10" t="s">
        <v>4</v>
      </c>
      <c r="C6" s="14">
        <v>1</v>
      </c>
      <c r="D6" s="2">
        <f>D7+D10+D15</f>
        <v>19654</v>
      </c>
      <c r="E6" s="31">
        <f>D6/128</f>
        <v>153.546875</v>
      </c>
    </row>
    <row r="7" spans="1:5" ht="26.25" customHeight="1">
      <c r="A7" s="11" t="s">
        <v>5</v>
      </c>
      <c r="B7" s="12" t="s">
        <v>6</v>
      </c>
      <c r="C7" s="14">
        <v>2</v>
      </c>
      <c r="D7" s="36">
        <f>D8+D9</f>
        <v>15952</v>
      </c>
      <c r="E7" s="31">
        <f aca="true" t="shared" si="0" ref="E7:E30">D7/128</f>
        <v>124.625</v>
      </c>
    </row>
    <row r="8" spans="1:5" ht="26.25" customHeight="1">
      <c r="A8" s="11" t="s">
        <v>7</v>
      </c>
      <c r="B8" s="9" t="s">
        <v>62</v>
      </c>
      <c r="C8" s="14">
        <v>3</v>
      </c>
      <c r="D8" s="36">
        <v>10992</v>
      </c>
      <c r="E8" s="31">
        <f t="shared" si="0"/>
        <v>85.875</v>
      </c>
    </row>
    <row r="9" spans="1:5" ht="26.25" customHeight="1">
      <c r="A9" s="11" t="s">
        <v>51</v>
      </c>
      <c r="B9" s="9" t="s">
        <v>63</v>
      </c>
      <c r="C9" s="30">
        <v>4</v>
      </c>
      <c r="D9" s="36">
        <v>4960</v>
      </c>
      <c r="E9" s="31">
        <f t="shared" si="0"/>
        <v>38.75</v>
      </c>
    </row>
    <row r="10" spans="1:5" ht="26.25" customHeight="1">
      <c r="A10" s="11" t="s">
        <v>9</v>
      </c>
      <c r="B10" s="12" t="s">
        <v>8</v>
      </c>
      <c r="C10" s="30">
        <v>5</v>
      </c>
      <c r="D10" s="36">
        <f>D11+D12</f>
        <v>2729</v>
      </c>
      <c r="E10" s="31">
        <f t="shared" si="0"/>
        <v>21.3203125</v>
      </c>
    </row>
    <row r="11" spans="1:5" ht="26.25" customHeight="1">
      <c r="A11" s="13" t="s">
        <v>10</v>
      </c>
      <c r="B11" s="12" t="s">
        <v>59</v>
      </c>
      <c r="C11" s="14">
        <v>6</v>
      </c>
      <c r="D11" s="36">
        <v>2237</v>
      </c>
      <c r="E11" s="31">
        <f t="shared" si="0"/>
        <v>17.4765625</v>
      </c>
    </row>
    <row r="12" spans="1:5" ht="26.25" customHeight="1">
      <c r="A12" s="13" t="s">
        <v>61</v>
      </c>
      <c r="B12" s="9" t="s">
        <v>60</v>
      </c>
      <c r="C12" s="14">
        <v>7</v>
      </c>
      <c r="D12" s="36">
        <v>492</v>
      </c>
      <c r="E12" s="31">
        <f t="shared" si="0"/>
        <v>3.84375</v>
      </c>
    </row>
    <row r="13" spans="1:5" ht="26.25" customHeight="1">
      <c r="A13" s="13" t="s">
        <v>11</v>
      </c>
      <c r="B13" s="12" t="s">
        <v>12</v>
      </c>
      <c r="C13" s="14">
        <v>8</v>
      </c>
      <c r="D13" s="36"/>
      <c r="E13" s="31">
        <f t="shared" si="0"/>
        <v>0</v>
      </c>
    </row>
    <row r="14" spans="1:5" ht="26.25" customHeight="1">
      <c r="A14" s="13" t="s">
        <v>13</v>
      </c>
      <c r="B14" s="9"/>
      <c r="C14" s="30">
        <v>9</v>
      </c>
      <c r="D14" s="36"/>
      <c r="E14" s="31">
        <f t="shared" si="0"/>
        <v>0</v>
      </c>
    </row>
    <row r="15" spans="1:5" ht="33" customHeight="1">
      <c r="A15" s="13" t="s">
        <v>14</v>
      </c>
      <c r="B15" s="12" t="s">
        <v>15</v>
      </c>
      <c r="C15" s="30">
        <v>10</v>
      </c>
      <c r="D15" s="36">
        <f>D16+D17+D18</f>
        <v>973</v>
      </c>
      <c r="E15" s="31">
        <f t="shared" si="0"/>
        <v>7.6015625</v>
      </c>
    </row>
    <row r="16" spans="1:5" ht="26.25" customHeight="1">
      <c r="A16" s="13" t="s">
        <v>16</v>
      </c>
      <c r="B16" s="12" t="s">
        <v>59</v>
      </c>
      <c r="C16" s="14">
        <v>11</v>
      </c>
      <c r="D16" s="36">
        <v>375</v>
      </c>
      <c r="E16" s="31">
        <f t="shared" si="0"/>
        <v>2.9296875</v>
      </c>
    </row>
    <row r="17" spans="1:5" ht="26.25" customHeight="1">
      <c r="A17" s="13" t="s">
        <v>65</v>
      </c>
      <c r="B17" s="9" t="s">
        <v>60</v>
      </c>
      <c r="C17" s="14">
        <v>12</v>
      </c>
      <c r="D17" s="36">
        <v>83</v>
      </c>
      <c r="E17" s="31">
        <f t="shared" si="0"/>
        <v>0.6484375</v>
      </c>
    </row>
    <row r="18" spans="1:5" ht="26.25" customHeight="1">
      <c r="A18" s="13" t="s">
        <v>66</v>
      </c>
      <c r="B18" s="9" t="s">
        <v>64</v>
      </c>
      <c r="C18" s="14">
        <v>13</v>
      </c>
      <c r="D18" s="36">
        <v>515</v>
      </c>
      <c r="E18" s="31">
        <f t="shared" si="0"/>
        <v>4.0234375</v>
      </c>
    </row>
    <row r="19" spans="1:5" ht="35.25" customHeight="1">
      <c r="A19" s="8" t="s">
        <v>17</v>
      </c>
      <c r="B19" s="10" t="s">
        <v>55</v>
      </c>
      <c r="C19" s="30">
        <v>14</v>
      </c>
      <c r="D19" s="2">
        <f>D20+D21</f>
        <v>1965.4</v>
      </c>
      <c r="E19" s="31">
        <f t="shared" si="0"/>
        <v>15.3546875</v>
      </c>
    </row>
    <row r="20" spans="1:5" ht="26.25" customHeight="1">
      <c r="A20" s="13" t="s">
        <v>18</v>
      </c>
      <c r="B20" s="12" t="s">
        <v>59</v>
      </c>
      <c r="C20" s="30">
        <v>15</v>
      </c>
      <c r="D20" s="36">
        <v>1610.98</v>
      </c>
      <c r="E20" s="31">
        <f t="shared" si="0"/>
        <v>12.58578125</v>
      </c>
    </row>
    <row r="21" spans="1:5" ht="26.25" customHeight="1">
      <c r="A21" s="13" t="s">
        <v>58</v>
      </c>
      <c r="B21" s="9" t="s">
        <v>60</v>
      </c>
      <c r="C21" s="14">
        <v>16</v>
      </c>
      <c r="D21" s="36">
        <v>354.42</v>
      </c>
      <c r="E21" s="31">
        <f t="shared" si="0"/>
        <v>2.76890625</v>
      </c>
    </row>
    <row r="22" spans="1:5" ht="36.75" customHeight="1">
      <c r="A22" s="8" t="s">
        <v>45</v>
      </c>
      <c r="B22" s="10" t="s">
        <v>33</v>
      </c>
      <c r="C22" s="14">
        <v>17</v>
      </c>
      <c r="D22" s="2">
        <f>D23+D24</f>
        <v>1965.4</v>
      </c>
      <c r="E22" s="31">
        <f>D22/128</f>
        <v>15.3546875</v>
      </c>
    </row>
    <row r="23" spans="1:5" ht="26.25" customHeight="1">
      <c r="A23" s="13" t="s">
        <v>19</v>
      </c>
      <c r="B23" s="12" t="s">
        <v>59</v>
      </c>
      <c r="C23" s="14">
        <v>18</v>
      </c>
      <c r="D23" s="36">
        <v>1610.98</v>
      </c>
      <c r="E23" s="31">
        <f t="shared" si="0"/>
        <v>12.58578125</v>
      </c>
    </row>
    <row r="24" spans="1:5" ht="26.25" customHeight="1">
      <c r="A24" s="13" t="s">
        <v>57</v>
      </c>
      <c r="B24" s="9" t="s">
        <v>60</v>
      </c>
      <c r="C24" s="30">
        <v>19</v>
      </c>
      <c r="D24" s="36">
        <v>354.42</v>
      </c>
      <c r="E24" s="31">
        <f t="shared" si="0"/>
        <v>2.76890625</v>
      </c>
    </row>
    <row r="25" spans="1:5" ht="26.25" customHeight="1">
      <c r="A25" s="8" t="s">
        <v>46</v>
      </c>
      <c r="B25" s="10" t="s">
        <v>21</v>
      </c>
      <c r="C25" s="30">
        <v>20</v>
      </c>
      <c r="D25" s="2"/>
      <c r="E25" s="31">
        <f t="shared" si="0"/>
        <v>0</v>
      </c>
    </row>
    <row r="26" spans="1:5" ht="26.25" customHeight="1">
      <c r="A26" s="13" t="s">
        <v>22</v>
      </c>
      <c r="B26" s="9"/>
      <c r="C26" s="14">
        <v>21</v>
      </c>
      <c r="D26" s="36"/>
      <c r="E26" s="31">
        <f t="shared" si="0"/>
        <v>0</v>
      </c>
    </row>
    <row r="27" spans="1:5" ht="26.25" customHeight="1">
      <c r="A27" s="8" t="s">
        <v>23</v>
      </c>
      <c r="B27" s="6" t="s">
        <v>24</v>
      </c>
      <c r="C27" s="14">
        <v>22</v>
      </c>
      <c r="D27" s="2"/>
      <c r="E27" s="31">
        <f t="shared" si="0"/>
        <v>0</v>
      </c>
    </row>
    <row r="28" spans="1:5" ht="26.25" customHeight="1">
      <c r="A28" s="8" t="s">
        <v>25</v>
      </c>
      <c r="B28" s="10" t="s">
        <v>26</v>
      </c>
      <c r="C28" s="14">
        <v>23</v>
      </c>
      <c r="D28" s="2"/>
      <c r="E28" s="31">
        <f t="shared" si="0"/>
        <v>0</v>
      </c>
    </row>
    <row r="29" spans="1:5" ht="26.25" customHeight="1">
      <c r="A29" s="7" t="s">
        <v>34</v>
      </c>
      <c r="B29" s="12" t="s">
        <v>27</v>
      </c>
      <c r="C29" s="30">
        <v>24</v>
      </c>
      <c r="D29" s="36"/>
      <c r="E29" s="31">
        <f t="shared" si="0"/>
        <v>0</v>
      </c>
    </row>
    <row r="30" spans="1:5" ht="26.25" customHeight="1">
      <c r="A30" s="13" t="s">
        <v>35</v>
      </c>
      <c r="B30" s="9" t="s">
        <v>28</v>
      </c>
      <c r="C30" s="30">
        <v>25</v>
      </c>
      <c r="D30" s="36"/>
      <c r="E30" s="31">
        <f t="shared" si="0"/>
        <v>0</v>
      </c>
    </row>
    <row r="31" spans="1:5" ht="26.25" customHeight="1">
      <c r="A31" s="13" t="s">
        <v>36</v>
      </c>
      <c r="B31" s="9" t="s">
        <v>29</v>
      </c>
      <c r="C31" s="14">
        <v>26</v>
      </c>
      <c r="D31" s="36"/>
      <c r="E31" s="31">
        <f>D31/32</f>
        <v>0</v>
      </c>
    </row>
    <row r="32" spans="1:5" ht="31.5" customHeight="1">
      <c r="A32" s="15" t="s">
        <v>37</v>
      </c>
      <c r="B32" s="16" t="s">
        <v>30</v>
      </c>
      <c r="C32" s="14">
        <v>27</v>
      </c>
      <c r="D32" s="17">
        <f>D6+D19+D22</f>
        <v>23584.800000000003</v>
      </c>
      <c r="E32" s="18">
        <f>D32/D34</f>
        <v>184.25625000000002</v>
      </c>
    </row>
    <row r="33" spans="1:5" ht="31.5" customHeight="1">
      <c r="A33" s="15" t="s">
        <v>38</v>
      </c>
      <c r="B33" s="16" t="s">
        <v>31</v>
      </c>
      <c r="C33" s="14">
        <v>28</v>
      </c>
      <c r="D33" s="19">
        <f>D32/60</f>
        <v>393.08000000000004</v>
      </c>
      <c r="E33" s="19">
        <f>D33/D34</f>
        <v>3.0709375000000003</v>
      </c>
    </row>
    <row r="34" spans="1:5" ht="31.5" customHeight="1">
      <c r="A34" s="15" t="s">
        <v>39</v>
      </c>
      <c r="B34" s="20" t="s">
        <v>32</v>
      </c>
      <c r="C34" s="30">
        <v>29</v>
      </c>
      <c r="D34" s="21">
        <v>128</v>
      </c>
      <c r="E34" s="22">
        <v>1</v>
      </c>
    </row>
    <row r="35" spans="1:5" ht="31.5" customHeight="1">
      <c r="A35" s="15" t="s">
        <v>40</v>
      </c>
      <c r="B35" s="16" t="s">
        <v>41</v>
      </c>
      <c r="C35" s="30">
        <v>30</v>
      </c>
      <c r="D35" s="18">
        <f>D33*3</f>
        <v>1179.2400000000002</v>
      </c>
      <c r="E35" s="19">
        <f>D35/D34</f>
        <v>9.212812500000002</v>
      </c>
    </row>
    <row r="36" spans="1:5" ht="31.5" customHeight="1">
      <c r="A36" s="17">
        <v>12</v>
      </c>
      <c r="B36" s="23" t="s">
        <v>42</v>
      </c>
      <c r="C36" s="14">
        <v>31</v>
      </c>
      <c r="D36" s="24">
        <f>D35*20%</f>
        <v>235.84800000000007</v>
      </c>
      <c r="E36" s="24">
        <f>E35*20%</f>
        <v>1.8425625000000005</v>
      </c>
    </row>
    <row r="37" spans="1:5" ht="31.5" customHeight="1">
      <c r="A37" s="17">
        <v>13</v>
      </c>
      <c r="B37" s="16" t="s">
        <v>43</v>
      </c>
      <c r="C37" s="14">
        <v>32</v>
      </c>
      <c r="D37" s="18">
        <f>D35+D36</f>
        <v>1415.0880000000002</v>
      </c>
      <c r="E37" s="18">
        <f>E35+E36</f>
        <v>11.055375000000002</v>
      </c>
    </row>
    <row r="38" spans="1:5" ht="31.5" customHeight="1">
      <c r="A38" s="17">
        <v>14</v>
      </c>
      <c r="B38" s="16" t="s">
        <v>44</v>
      </c>
      <c r="C38" s="14">
        <v>33</v>
      </c>
      <c r="D38" s="18">
        <f>D37/3</f>
        <v>471.6960000000001</v>
      </c>
      <c r="E38" s="18">
        <f>E37/3</f>
        <v>3.6851250000000007</v>
      </c>
    </row>
    <row r="39" ht="15" customHeight="1"/>
    <row r="40" spans="2:5" ht="15" customHeight="1">
      <c r="B40" s="28" t="s">
        <v>48</v>
      </c>
      <c r="C40" s="29"/>
      <c r="D40" s="29"/>
      <c r="E40" s="29" t="s">
        <v>52</v>
      </c>
    </row>
    <row r="41" spans="2:5" ht="15" customHeight="1">
      <c r="B41" s="29"/>
      <c r="C41" s="29"/>
      <c r="D41" s="29"/>
      <c r="E41" s="29"/>
    </row>
    <row r="42" spans="2:5" ht="15" customHeight="1">
      <c r="B42" s="28" t="s">
        <v>49</v>
      </c>
      <c r="C42" s="29"/>
      <c r="D42" s="29"/>
      <c r="E42" s="29" t="s">
        <v>53</v>
      </c>
    </row>
    <row r="43" spans="2:5" ht="15" customHeight="1">
      <c r="B43" s="29"/>
      <c r="C43" s="29"/>
      <c r="D43" s="29"/>
      <c r="E43" s="29"/>
    </row>
    <row r="44" spans="2:5" ht="15" customHeight="1">
      <c r="B44" s="29" t="s">
        <v>50</v>
      </c>
      <c r="C44" s="29"/>
      <c r="D44" s="29"/>
      <c r="E44" s="29" t="s">
        <v>54</v>
      </c>
    </row>
  </sheetData>
  <sheetProtection/>
  <mergeCells count="5">
    <mergeCell ref="A2:E2"/>
    <mergeCell ref="A3:A4"/>
    <mergeCell ref="B3:B4"/>
    <mergeCell ref="C3:C4"/>
    <mergeCell ref="D3:E3"/>
  </mergeCells>
  <printOptions/>
  <pageMargins left="1.1811023622047243" right="0.3937007874015748" top="0.7874015748031497" bottom="0.7874015748031497" header="0.31496062992125984" footer="0.31496062992125984"/>
  <pageSetup fitToHeight="1" fitToWidth="1"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A1" sqref="A1:E44"/>
    </sheetView>
  </sheetViews>
  <sheetFormatPr defaultColWidth="9.140625" defaultRowHeight="15"/>
  <cols>
    <col min="2" max="2" width="71.421875" style="0" customWidth="1"/>
    <col min="4" max="4" width="13.8515625" style="0" customWidth="1"/>
    <col min="5" max="5" width="23.140625" style="0" customWidth="1"/>
  </cols>
  <sheetData>
    <row r="1" ht="15">
      <c r="E1" s="25" t="s">
        <v>89</v>
      </c>
    </row>
    <row r="2" spans="1:5" ht="51" customHeight="1">
      <c r="A2" s="38" t="s">
        <v>88</v>
      </c>
      <c r="B2" s="38"/>
      <c r="C2" s="38"/>
      <c r="D2" s="38"/>
      <c r="E2" s="38"/>
    </row>
    <row r="3" spans="1:5" ht="15.75">
      <c r="A3" s="39" t="s">
        <v>0</v>
      </c>
      <c r="B3" s="39" t="s">
        <v>47</v>
      </c>
      <c r="C3" s="40" t="s">
        <v>20</v>
      </c>
      <c r="D3" s="41" t="s">
        <v>1</v>
      </c>
      <c r="E3" s="42"/>
    </row>
    <row r="4" spans="1:5" ht="31.5">
      <c r="A4" s="39"/>
      <c r="B4" s="39"/>
      <c r="C4" s="40"/>
      <c r="D4" s="4" t="s">
        <v>2</v>
      </c>
      <c r="E4" s="37" t="s">
        <v>3</v>
      </c>
    </row>
    <row r="5" spans="1:5" ht="1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24.75" customHeight="1">
      <c r="A6" s="2">
        <v>1</v>
      </c>
      <c r="B6" s="10" t="s">
        <v>4</v>
      </c>
      <c r="C6" s="14">
        <v>1</v>
      </c>
      <c r="D6" s="2">
        <f>D7+D10+D15</f>
        <v>15420</v>
      </c>
      <c r="E6" s="31">
        <f>D6/128</f>
        <v>120.46875</v>
      </c>
    </row>
    <row r="7" spans="1:5" ht="24.75" customHeight="1">
      <c r="A7" s="11" t="s">
        <v>5</v>
      </c>
      <c r="B7" s="12" t="s">
        <v>6</v>
      </c>
      <c r="C7" s="14">
        <v>2</v>
      </c>
      <c r="D7" s="36">
        <f>D8+D9</f>
        <v>11903</v>
      </c>
      <c r="E7" s="31">
        <f aca="true" t="shared" si="0" ref="E7:E30">D7/128</f>
        <v>92.9921875</v>
      </c>
    </row>
    <row r="8" spans="1:5" ht="24.75" customHeight="1">
      <c r="A8" s="11" t="s">
        <v>7</v>
      </c>
      <c r="B8" s="9" t="s">
        <v>62</v>
      </c>
      <c r="C8" s="14">
        <v>3</v>
      </c>
      <c r="D8" s="36">
        <v>7377</v>
      </c>
      <c r="E8" s="31">
        <f t="shared" si="0"/>
        <v>57.6328125</v>
      </c>
    </row>
    <row r="9" spans="1:5" ht="24.75" customHeight="1">
      <c r="A9" s="11" t="s">
        <v>51</v>
      </c>
      <c r="B9" s="9" t="s">
        <v>63</v>
      </c>
      <c r="C9" s="30">
        <v>4</v>
      </c>
      <c r="D9" s="36">
        <v>4526</v>
      </c>
      <c r="E9" s="31">
        <f t="shared" si="0"/>
        <v>35.359375</v>
      </c>
    </row>
    <row r="10" spans="1:5" ht="24.75" customHeight="1">
      <c r="A10" s="11" t="s">
        <v>9</v>
      </c>
      <c r="B10" s="12" t="s">
        <v>8</v>
      </c>
      <c r="C10" s="30">
        <v>5</v>
      </c>
      <c r="D10" s="36">
        <f>D11+D12</f>
        <v>2640</v>
      </c>
      <c r="E10" s="31">
        <f t="shared" si="0"/>
        <v>20.625</v>
      </c>
    </row>
    <row r="11" spans="1:5" ht="24.75" customHeight="1">
      <c r="A11" s="13" t="s">
        <v>10</v>
      </c>
      <c r="B11" s="12" t="s">
        <v>59</v>
      </c>
      <c r="C11" s="14">
        <v>6</v>
      </c>
      <c r="D11" s="36">
        <v>2164</v>
      </c>
      <c r="E11" s="31">
        <f t="shared" si="0"/>
        <v>16.90625</v>
      </c>
    </row>
    <row r="12" spans="1:5" ht="24.75" customHeight="1">
      <c r="A12" s="13" t="s">
        <v>61</v>
      </c>
      <c r="B12" s="9" t="s">
        <v>60</v>
      </c>
      <c r="C12" s="14">
        <v>7</v>
      </c>
      <c r="D12" s="36">
        <v>476</v>
      </c>
      <c r="E12" s="31">
        <f t="shared" si="0"/>
        <v>3.71875</v>
      </c>
    </row>
    <row r="13" spans="1:5" ht="24.75" customHeight="1">
      <c r="A13" s="13" t="s">
        <v>11</v>
      </c>
      <c r="B13" s="12" t="s">
        <v>12</v>
      </c>
      <c r="C13" s="14">
        <v>8</v>
      </c>
      <c r="D13" s="36"/>
      <c r="E13" s="31">
        <f t="shared" si="0"/>
        <v>0</v>
      </c>
    </row>
    <row r="14" spans="1:5" ht="24.75" customHeight="1">
      <c r="A14" s="13" t="s">
        <v>13</v>
      </c>
      <c r="B14" s="9"/>
      <c r="C14" s="30">
        <v>9</v>
      </c>
      <c r="D14" s="36"/>
      <c r="E14" s="31">
        <f t="shared" si="0"/>
        <v>0</v>
      </c>
    </row>
    <row r="15" spans="1:5" ht="32.25" customHeight="1">
      <c r="A15" s="13" t="s">
        <v>14</v>
      </c>
      <c r="B15" s="12" t="s">
        <v>15</v>
      </c>
      <c r="C15" s="30">
        <v>10</v>
      </c>
      <c r="D15" s="36">
        <f>D16+D17+D18</f>
        <v>877</v>
      </c>
      <c r="E15" s="31">
        <f t="shared" si="0"/>
        <v>6.8515625</v>
      </c>
    </row>
    <row r="16" spans="1:5" ht="24.75" customHeight="1">
      <c r="A16" s="13" t="s">
        <v>16</v>
      </c>
      <c r="B16" s="12" t="s">
        <v>59</v>
      </c>
      <c r="C16" s="14">
        <v>11</v>
      </c>
      <c r="D16" s="36">
        <v>364</v>
      </c>
      <c r="E16" s="31">
        <f t="shared" si="0"/>
        <v>2.84375</v>
      </c>
    </row>
    <row r="17" spans="1:5" ht="24.75" customHeight="1">
      <c r="A17" s="13" t="s">
        <v>65</v>
      </c>
      <c r="B17" s="9" t="s">
        <v>60</v>
      </c>
      <c r="C17" s="14">
        <v>12</v>
      </c>
      <c r="D17" s="36">
        <v>80</v>
      </c>
      <c r="E17" s="31">
        <f t="shared" si="0"/>
        <v>0.625</v>
      </c>
    </row>
    <row r="18" spans="1:5" ht="24.75" customHeight="1">
      <c r="A18" s="13" t="s">
        <v>66</v>
      </c>
      <c r="B18" s="9" t="s">
        <v>64</v>
      </c>
      <c r="C18" s="14">
        <v>13</v>
      </c>
      <c r="D18" s="36">
        <v>433</v>
      </c>
      <c r="E18" s="31">
        <f t="shared" si="0"/>
        <v>3.3828125</v>
      </c>
    </row>
    <row r="19" spans="1:5" ht="33" customHeight="1">
      <c r="A19" s="8" t="s">
        <v>17</v>
      </c>
      <c r="B19" s="10" t="s">
        <v>55</v>
      </c>
      <c r="C19" s="30">
        <v>14</v>
      </c>
      <c r="D19" s="2">
        <f>D20+D21</f>
        <v>1542</v>
      </c>
      <c r="E19" s="31">
        <f t="shared" si="0"/>
        <v>12.046875</v>
      </c>
    </row>
    <row r="20" spans="1:5" ht="24.75" customHeight="1">
      <c r="A20" s="13" t="s">
        <v>18</v>
      </c>
      <c r="B20" s="12" t="s">
        <v>59</v>
      </c>
      <c r="C20" s="30">
        <v>15</v>
      </c>
      <c r="D20" s="36">
        <v>1263.93</v>
      </c>
      <c r="E20" s="31">
        <f t="shared" si="0"/>
        <v>9.874453125</v>
      </c>
    </row>
    <row r="21" spans="1:5" ht="24.75" customHeight="1">
      <c r="A21" s="13" t="s">
        <v>58</v>
      </c>
      <c r="B21" s="9" t="s">
        <v>60</v>
      </c>
      <c r="C21" s="14">
        <v>16</v>
      </c>
      <c r="D21" s="36">
        <v>278.07</v>
      </c>
      <c r="E21" s="31">
        <f t="shared" si="0"/>
        <v>2.172421875</v>
      </c>
    </row>
    <row r="22" spans="1:5" ht="35.25" customHeight="1">
      <c r="A22" s="8" t="s">
        <v>45</v>
      </c>
      <c r="B22" s="10" t="s">
        <v>33</v>
      </c>
      <c r="C22" s="14">
        <v>17</v>
      </c>
      <c r="D22" s="2">
        <f>D23+D24</f>
        <v>1542</v>
      </c>
      <c r="E22" s="31">
        <f>D22/128</f>
        <v>12.046875</v>
      </c>
    </row>
    <row r="23" spans="1:5" ht="24.75" customHeight="1">
      <c r="A23" s="13" t="s">
        <v>19</v>
      </c>
      <c r="B23" s="12" t="s">
        <v>59</v>
      </c>
      <c r="C23" s="14">
        <v>18</v>
      </c>
      <c r="D23" s="36">
        <v>1263.93</v>
      </c>
      <c r="E23" s="31">
        <f t="shared" si="0"/>
        <v>9.874453125</v>
      </c>
    </row>
    <row r="24" spans="1:5" ht="24.75" customHeight="1">
      <c r="A24" s="13" t="s">
        <v>57</v>
      </c>
      <c r="B24" s="9" t="s">
        <v>60</v>
      </c>
      <c r="C24" s="30">
        <v>19</v>
      </c>
      <c r="D24" s="36">
        <v>278.07</v>
      </c>
      <c r="E24" s="31">
        <f t="shared" si="0"/>
        <v>2.172421875</v>
      </c>
    </row>
    <row r="25" spans="1:5" ht="24.75" customHeight="1">
      <c r="A25" s="8" t="s">
        <v>46</v>
      </c>
      <c r="B25" s="10" t="s">
        <v>21</v>
      </c>
      <c r="C25" s="30">
        <v>20</v>
      </c>
      <c r="D25" s="2"/>
      <c r="E25" s="31">
        <f t="shared" si="0"/>
        <v>0</v>
      </c>
    </row>
    <row r="26" spans="1:5" ht="24.75" customHeight="1">
      <c r="A26" s="13" t="s">
        <v>22</v>
      </c>
      <c r="B26" s="9"/>
      <c r="C26" s="14">
        <v>21</v>
      </c>
      <c r="D26" s="36"/>
      <c r="E26" s="31">
        <f t="shared" si="0"/>
        <v>0</v>
      </c>
    </row>
    <row r="27" spans="1:5" ht="24.75" customHeight="1">
      <c r="A27" s="8" t="s">
        <v>23</v>
      </c>
      <c r="B27" s="6" t="s">
        <v>24</v>
      </c>
      <c r="C27" s="14">
        <v>22</v>
      </c>
      <c r="D27" s="2"/>
      <c r="E27" s="31">
        <f t="shared" si="0"/>
        <v>0</v>
      </c>
    </row>
    <row r="28" spans="1:5" ht="24.75" customHeight="1">
      <c r="A28" s="8" t="s">
        <v>25</v>
      </c>
      <c r="B28" s="10" t="s">
        <v>26</v>
      </c>
      <c r="C28" s="14">
        <v>23</v>
      </c>
      <c r="D28" s="2"/>
      <c r="E28" s="31">
        <f t="shared" si="0"/>
        <v>0</v>
      </c>
    </row>
    <row r="29" spans="1:5" ht="24.75" customHeight="1">
      <c r="A29" s="7" t="s">
        <v>34</v>
      </c>
      <c r="B29" s="12" t="s">
        <v>27</v>
      </c>
      <c r="C29" s="30">
        <v>24</v>
      </c>
      <c r="D29" s="36"/>
      <c r="E29" s="31">
        <f t="shared" si="0"/>
        <v>0</v>
      </c>
    </row>
    <row r="30" spans="1:5" ht="24.75" customHeight="1">
      <c r="A30" s="13" t="s">
        <v>35</v>
      </c>
      <c r="B30" s="9" t="s">
        <v>28</v>
      </c>
      <c r="C30" s="30">
        <v>25</v>
      </c>
      <c r="D30" s="36"/>
      <c r="E30" s="31">
        <f t="shared" si="0"/>
        <v>0</v>
      </c>
    </row>
    <row r="31" spans="1:5" ht="24.75" customHeight="1">
      <c r="A31" s="13" t="s">
        <v>36</v>
      </c>
      <c r="B31" s="9" t="s">
        <v>29</v>
      </c>
      <c r="C31" s="14">
        <v>26</v>
      </c>
      <c r="D31" s="36"/>
      <c r="E31" s="31">
        <f>D31/32</f>
        <v>0</v>
      </c>
    </row>
    <row r="32" spans="1:5" ht="30.75" customHeight="1">
      <c r="A32" s="15" t="s">
        <v>37</v>
      </c>
      <c r="B32" s="16" t="s">
        <v>30</v>
      </c>
      <c r="C32" s="14">
        <v>27</v>
      </c>
      <c r="D32" s="17">
        <f>D6+D19+D22</f>
        <v>18504</v>
      </c>
      <c r="E32" s="18">
        <f>D32/D34</f>
        <v>108.84705882352941</v>
      </c>
    </row>
    <row r="33" spans="1:5" ht="30.75" customHeight="1">
      <c r="A33" s="15" t="s">
        <v>38</v>
      </c>
      <c r="B33" s="16" t="s">
        <v>31</v>
      </c>
      <c r="C33" s="14">
        <v>28</v>
      </c>
      <c r="D33" s="19">
        <f>D32/60</f>
        <v>308.4</v>
      </c>
      <c r="E33" s="19">
        <f>D33/D34</f>
        <v>1.8141176470588234</v>
      </c>
    </row>
    <row r="34" spans="1:5" ht="30.75" customHeight="1">
      <c r="A34" s="15" t="s">
        <v>39</v>
      </c>
      <c r="B34" s="20" t="s">
        <v>32</v>
      </c>
      <c r="C34" s="30">
        <v>29</v>
      </c>
      <c r="D34" s="21">
        <v>170</v>
      </c>
      <c r="E34" s="22">
        <v>1</v>
      </c>
    </row>
    <row r="35" spans="1:5" ht="30.75" customHeight="1">
      <c r="A35" s="15" t="s">
        <v>40</v>
      </c>
      <c r="B35" s="16" t="s">
        <v>41</v>
      </c>
      <c r="C35" s="30">
        <v>30</v>
      </c>
      <c r="D35" s="18">
        <f>D33*3</f>
        <v>925.1999999999999</v>
      </c>
      <c r="E35" s="19">
        <f>D35/D34</f>
        <v>5.442352941176471</v>
      </c>
    </row>
    <row r="36" spans="1:5" ht="30.75" customHeight="1">
      <c r="A36" s="17">
        <v>12</v>
      </c>
      <c r="B36" s="23" t="s">
        <v>42</v>
      </c>
      <c r="C36" s="14">
        <v>31</v>
      </c>
      <c r="D36" s="24">
        <f>D35*20%</f>
        <v>185.04</v>
      </c>
      <c r="E36" s="24">
        <f>E35*20%</f>
        <v>1.088470588235294</v>
      </c>
    </row>
    <row r="37" spans="1:5" ht="30.75" customHeight="1">
      <c r="A37" s="17">
        <v>13</v>
      </c>
      <c r="B37" s="16" t="s">
        <v>43</v>
      </c>
      <c r="C37" s="14">
        <v>32</v>
      </c>
      <c r="D37" s="18">
        <f>D35+D36</f>
        <v>1110.24</v>
      </c>
      <c r="E37" s="18">
        <f>E35+E36</f>
        <v>6.530823529411765</v>
      </c>
    </row>
    <row r="38" spans="1:5" ht="30.75" customHeight="1">
      <c r="A38" s="17">
        <v>14</v>
      </c>
      <c r="B38" s="16" t="s">
        <v>44</v>
      </c>
      <c r="C38" s="14">
        <v>33</v>
      </c>
      <c r="D38" s="18">
        <f>D37/3</f>
        <v>370.08</v>
      </c>
      <c r="E38" s="18">
        <f>E37/3</f>
        <v>2.176941176470588</v>
      </c>
    </row>
    <row r="39" ht="16.5" customHeight="1"/>
    <row r="40" spans="2:5" ht="16.5" customHeight="1">
      <c r="B40" s="28" t="s">
        <v>48</v>
      </c>
      <c r="C40" s="29"/>
      <c r="D40" s="29"/>
      <c r="E40" s="29" t="s">
        <v>52</v>
      </c>
    </row>
    <row r="41" spans="2:5" ht="16.5" customHeight="1">
      <c r="B41" s="29"/>
      <c r="C41" s="29"/>
      <c r="D41" s="29"/>
      <c r="E41" s="29"/>
    </row>
    <row r="42" spans="2:5" ht="16.5" customHeight="1">
      <c r="B42" s="28" t="s">
        <v>49</v>
      </c>
      <c r="C42" s="29"/>
      <c r="D42" s="29"/>
      <c r="E42" s="29" t="s">
        <v>53</v>
      </c>
    </row>
    <row r="43" spans="2:5" ht="16.5" customHeight="1">
      <c r="B43" s="29"/>
      <c r="C43" s="29"/>
      <c r="D43" s="29"/>
      <c r="E43" s="29"/>
    </row>
    <row r="44" spans="2:5" ht="16.5" customHeight="1">
      <c r="B44" s="29" t="s">
        <v>50</v>
      </c>
      <c r="C44" s="29"/>
      <c r="D44" s="29"/>
      <c r="E44" s="29" t="s">
        <v>54</v>
      </c>
    </row>
  </sheetData>
  <sheetProtection/>
  <mergeCells count="5">
    <mergeCell ref="A2:E2"/>
    <mergeCell ref="A3:A4"/>
    <mergeCell ref="B3:B4"/>
    <mergeCell ref="C3:C4"/>
    <mergeCell ref="D3:E3"/>
  </mergeCells>
  <printOptions/>
  <pageMargins left="1.1811023622047243" right="0.3937007874015748" top="0.7874015748031497" bottom="0.7874015748031497" header="0.31496062992125984" footer="0.31496062992125984"/>
  <pageSetup fitToHeight="1" fitToWidth="1" horizontalDpi="600" verticalDpi="600" orientation="portrait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27">
      <selection activeCell="G46" sqref="G46"/>
    </sheetView>
  </sheetViews>
  <sheetFormatPr defaultColWidth="9.140625" defaultRowHeight="15"/>
  <cols>
    <col min="2" max="2" width="63.57421875" style="0" customWidth="1"/>
    <col min="4" max="4" width="14.421875" style="0" customWidth="1"/>
    <col min="5" max="5" width="21.57421875" style="0" customWidth="1"/>
  </cols>
  <sheetData>
    <row r="1" ht="15">
      <c r="E1" s="25" t="s">
        <v>90</v>
      </c>
    </row>
    <row r="2" spans="1:5" ht="48.75" customHeight="1">
      <c r="A2" s="38" t="s">
        <v>91</v>
      </c>
      <c r="B2" s="38"/>
      <c r="C2" s="38"/>
      <c r="D2" s="38"/>
      <c r="E2" s="38"/>
    </row>
    <row r="3" spans="1:5" ht="15.75">
      <c r="A3" s="39" t="s">
        <v>0</v>
      </c>
      <c r="B3" s="39" t="s">
        <v>47</v>
      </c>
      <c r="C3" s="40" t="s">
        <v>20</v>
      </c>
      <c r="D3" s="41" t="s">
        <v>1</v>
      </c>
      <c r="E3" s="42"/>
    </row>
    <row r="4" spans="1:5" ht="31.5">
      <c r="A4" s="39"/>
      <c r="B4" s="39"/>
      <c r="C4" s="40"/>
      <c r="D4" s="4" t="s">
        <v>2</v>
      </c>
      <c r="E4" s="37" t="s">
        <v>3</v>
      </c>
    </row>
    <row r="5" spans="1:5" ht="1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24.75" customHeight="1">
      <c r="A6" s="2">
        <v>1</v>
      </c>
      <c r="B6" s="10" t="s">
        <v>4</v>
      </c>
      <c r="C6" s="14">
        <v>1</v>
      </c>
      <c r="D6" s="2">
        <f>D7+D10+D15</f>
        <v>12979</v>
      </c>
      <c r="E6" s="31">
        <f>D6/30</f>
        <v>432.6333333333333</v>
      </c>
    </row>
    <row r="7" spans="1:5" ht="24.75" customHeight="1">
      <c r="A7" s="11" t="s">
        <v>5</v>
      </c>
      <c r="B7" s="12" t="s">
        <v>6</v>
      </c>
      <c r="C7" s="14">
        <v>2</v>
      </c>
      <c r="D7" s="36">
        <f>D8+D9</f>
        <v>9817</v>
      </c>
      <c r="E7" s="31">
        <f aca="true" t="shared" si="0" ref="E7:E31">D7/30</f>
        <v>327.23333333333335</v>
      </c>
    </row>
    <row r="8" spans="1:5" ht="24.75" customHeight="1">
      <c r="A8" s="11" t="s">
        <v>7</v>
      </c>
      <c r="B8" s="9" t="s">
        <v>62</v>
      </c>
      <c r="C8" s="14">
        <v>3</v>
      </c>
      <c r="D8" s="36">
        <v>6389</v>
      </c>
      <c r="E8" s="31">
        <f t="shared" si="0"/>
        <v>212.96666666666667</v>
      </c>
    </row>
    <row r="9" spans="1:5" ht="24.75" customHeight="1">
      <c r="A9" s="11" t="s">
        <v>51</v>
      </c>
      <c r="B9" s="9" t="s">
        <v>63</v>
      </c>
      <c r="C9" s="30">
        <v>4</v>
      </c>
      <c r="D9" s="36">
        <v>3428</v>
      </c>
      <c r="E9" s="31">
        <f t="shared" si="0"/>
        <v>114.26666666666667</v>
      </c>
    </row>
    <row r="10" spans="1:5" ht="24.75" customHeight="1">
      <c r="A10" s="11" t="s">
        <v>9</v>
      </c>
      <c r="B10" s="12" t="s">
        <v>8</v>
      </c>
      <c r="C10" s="30">
        <v>5</v>
      </c>
      <c r="D10" s="36">
        <f>D11+D12</f>
        <v>2383</v>
      </c>
      <c r="E10" s="31">
        <f t="shared" si="0"/>
        <v>79.43333333333334</v>
      </c>
    </row>
    <row r="11" spans="1:5" ht="24.75" customHeight="1">
      <c r="A11" s="13" t="s">
        <v>10</v>
      </c>
      <c r="B11" s="12" t="s">
        <v>59</v>
      </c>
      <c r="C11" s="14">
        <v>6</v>
      </c>
      <c r="D11" s="36">
        <v>1953</v>
      </c>
      <c r="E11" s="31">
        <f t="shared" si="0"/>
        <v>65.1</v>
      </c>
    </row>
    <row r="12" spans="1:5" ht="24.75" customHeight="1">
      <c r="A12" s="13" t="s">
        <v>61</v>
      </c>
      <c r="B12" s="9" t="s">
        <v>60</v>
      </c>
      <c r="C12" s="14">
        <v>7</v>
      </c>
      <c r="D12" s="36">
        <v>430</v>
      </c>
      <c r="E12" s="31">
        <f t="shared" si="0"/>
        <v>14.333333333333334</v>
      </c>
    </row>
    <row r="13" spans="1:5" ht="24.75" customHeight="1">
      <c r="A13" s="13" t="s">
        <v>11</v>
      </c>
      <c r="B13" s="12" t="s">
        <v>12</v>
      </c>
      <c r="C13" s="14">
        <v>8</v>
      </c>
      <c r="D13" s="36"/>
      <c r="E13" s="31">
        <f t="shared" si="0"/>
        <v>0</v>
      </c>
    </row>
    <row r="14" spans="1:5" ht="24.75" customHeight="1">
      <c r="A14" s="13" t="s">
        <v>13</v>
      </c>
      <c r="B14" s="9"/>
      <c r="C14" s="30">
        <v>9</v>
      </c>
      <c r="D14" s="36"/>
      <c r="E14" s="31">
        <f t="shared" si="0"/>
        <v>0</v>
      </c>
    </row>
    <row r="15" spans="1:5" ht="30.75" customHeight="1">
      <c r="A15" s="13" t="s">
        <v>14</v>
      </c>
      <c r="B15" s="12" t="s">
        <v>15</v>
      </c>
      <c r="C15" s="30">
        <v>10</v>
      </c>
      <c r="D15" s="36">
        <f>D16+D17+D18</f>
        <v>779</v>
      </c>
      <c r="E15" s="31">
        <f t="shared" si="0"/>
        <v>25.966666666666665</v>
      </c>
    </row>
    <row r="16" spans="1:5" ht="24.75" customHeight="1">
      <c r="A16" s="13" t="s">
        <v>16</v>
      </c>
      <c r="B16" s="12" t="s">
        <v>59</v>
      </c>
      <c r="C16" s="14">
        <v>11</v>
      </c>
      <c r="D16" s="36">
        <v>325</v>
      </c>
      <c r="E16" s="31">
        <f t="shared" si="0"/>
        <v>10.833333333333334</v>
      </c>
    </row>
    <row r="17" spans="1:5" ht="24.75" customHeight="1">
      <c r="A17" s="13" t="s">
        <v>65</v>
      </c>
      <c r="B17" s="9" t="s">
        <v>60</v>
      </c>
      <c r="C17" s="14">
        <v>12</v>
      </c>
      <c r="D17" s="36">
        <v>72</v>
      </c>
      <c r="E17" s="31">
        <f t="shared" si="0"/>
        <v>2.4</v>
      </c>
    </row>
    <row r="18" spans="1:5" ht="24.75" customHeight="1">
      <c r="A18" s="13" t="s">
        <v>66</v>
      </c>
      <c r="B18" s="9" t="s">
        <v>64</v>
      </c>
      <c r="C18" s="14">
        <v>13</v>
      </c>
      <c r="D18" s="36">
        <v>382</v>
      </c>
      <c r="E18" s="31">
        <f t="shared" si="0"/>
        <v>12.733333333333333</v>
      </c>
    </row>
    <row r="19" spans="1:5" ht="32.25" customHeight="1">
      <c r="A19" s="8" t="s">
        <v>17</v>
      </c>
      <c r="B19" s="10" t="s">
        <v>55</v>
      </c>
      <c r="C19" s="30">
        <v>14</v>
      </c>
      <c r="D19" s="2">
        <f>D20+D21</f>
        <v>1297.8999999999999</v>
      </c>
      <c r="E19" s="31">
        <f t="shared" si="0"/>
        <v>43.26333333333333</v>
      </c>
    </row>
    <row r="20" spans="1:5" ht="24.75" customHeight="1">
      <c r="A20" s="13" t="s">
        <v>18</v>
      </c>
      <c r="B20" s="12" t="s">
        <v>59</v>
      </c>
      <c r="C20" s="30">
        <v>15</v>
      </c>
      <c r="D20" s="36">
        <v>1063.85</v>
      </c>
      <c r="E20" s="31">
        <f t="shared" si="0"/>
        <v>35.461666666666666</v>
      </c>
    </row>
    <row r="21" spans="1:5" ht="24.75" customHeight="1">
      <c r="A21" s="13" t="s">
        <v>58</v>
      </c>
      <c r="B21" s="9" t="s">
        <v>60</v>
      </c>
      <c r="C21" s="14">
        <v>16</v>
      </c>
      <c r="D21" s="36">
        <v>234.05</v>
      </c>
      <c r="E21" s="31">
        <f t="shared" si="0"/>
        <v>7.801666666666667</v>
      </c>
    </row>
    <row r="22" spans="1:5" ht="33" customHeight="1">
      <c r="A22" s="8" t="s">
        <v>45</v>
      </c>
      <c r="B22" s="10" t="s">
        <v>33</v>
      </c>
      <c r="C22" s="14">
        <v>17</v>
      </c>
      <c r="D22" s="2">
        <f>D23+D24</f>
        <v>1297.8999999999999</v>
      </c>
      <c r="E22" s="31">
        <f t="shared" si="0"/>
        <v>43.26333333333333</v>
      </c>
    </row>
    <row r="23" spans="1:5" ht="24.75" customHeight="1">
      <c r="A23" s="13" t="s">
        <v>19</v>
      </c>
      <c r="B23" s="12" t="s">
        <v>59</v>
      </c>
      <c r="C23" s="14">
        <v>18</v>
      </c>
      <c r="D23" s="36">
        <v>1063.85</v>
      </c>
      <c r="E23" s="31">
        <f t="shared" si="0"/>
        <v>35.461666666666666</v>
      </c>
    </row>
    <row r="24" spans="1:5" ht="24.75" customHeight="1">
      <c r="A24" s="13" t="s">
        <v>57</v>
      </c>
      <c r="B24" s="9" t="s">
        <v>60</v>
      </c>
      <c r="C24" s="30">
        <v>19</v>
      </c>
      <c r="D24" s="36">
        <v>234.05</v>
      </c>
      <c r="E24" s="31">
        <f t="shared" si="0"/>
        <v>7.801666666666667</v>
      </c>
    </row>
    <row r="25" spans="1:5" ht="24.75" customHeight="1">
      <c r="A25" s="8" t="s">
        <v>46</v>
      </c>
      <c r="B25" s="10" t="s">
        <v>21</v>
      </c>
      <c r="C25" s="30">
        <v>20</v>
      </c>
      <c r="D25" s="2"/>
      <c r="E25" s="31">
        <f t="shared" si="0"/>
        <v>0</v>
      </c>
    </row>
    <row r="26" spans="1:5" ht="24.75" customHeight="1">
      <c r="A26" s="13" t="s">
        <v>22</v>
      </c>
      <c r="B26" s="9"/>
      <c r="C26" s="14">
        <v>21</v>
      </c>
      <c r="D26" s="36"/>
      <c r="E26" s="31">
        <f t="shared" si="0"/>
        <v>0</v>
      </c>
    </row>
    <row r="27" spans="1:5" ht="24.75" customHeight="1">
      <c r="A27" s="8" t="s">
        <v>23</v>
      </c>
      <c r="B27" s="6" t="s">
        <v>24</v>
      </c>
      <c r="C27" s="14">
        <v>22</v>
      </c>
      <c r="D27" s="2"/>
      <c r="E27" s="31">
        <f t="shared" si="0"/>
        <v>0</v>
      </c>
    </row>
    <row r="28" spans="1:5" ht="24.75" customHeight="1">
      <c r="A28" s="8" t="s">
        <v>25</v>
      </c>
      <c r="B28" s="10" t="s">
        <v>26</v>
      </c>
      <c r="C28" s="14">
        <v>23</v>
      </c>
      <c r="D28" s="2"/>
      <c r="E28" s="31">
        <f t="shared" si="0"/>
        <v>0</v>
      </c>
    </row>
    <row r="29" spans="1:5" ht="24.75" customHeight="1">
      <c r="A29" s="7" t="s">
        <v>34</v>
      </c>
      <c r="B29" s="12" t="s">
        <v>27</v>
      </c>
      <c r="C29" s="30">
        <v>24</v>
      </c>
      <c r="D29" s="36"/>
      <c r="E29" s="31">
        <f t="shared" si="0"/>
        <v>0</v>
      </c>
    </row>
    <row r="30" spans="1:5" ht="24.75" customHeight="1">
      <c r="A30" s="13" t="s">
        <v>35</v>
      </c>
      <c r="B30" s="9" t="s">
        <v>28</v>
      </c>
      <c r="C30" s="30">
        <v>25</v>
      </c>
      <c r="D30" s="36"/>
      <c r="E30" s="31">
        <f t="shared" si="0"/>
        <v>0</v>
      </c>
    </row>
    <row r="31" spans="1:5" ht="24.75" customHeight="1">
      <c r="A31" s="13" t="s">
        <v>36</v>
      </c>
      <c r="B31" s="9" t="s">
        <v>29</v>
      </c>
      <c r="C31" s="14">
        <v>26</v>
      </c>
      <c r="D31" s="36"/>
      <c r="E31" s="31">
        <f t="shared" si="0"/>
        <v>0</v>
      </c>
    </row>
    <row r="32" spans="1:5" ht="27" customHeight="1">
      <c r="A32" s="15" t="s">
        <v>37</v>
      </c>
      <c r="B32" s="16" t="s">
        <v>30</v>
      </c>
      <c r="C32" s="14">
        <v>27</v>
      </c>
      <c r="D32" s="17">
        <f>D6+D19+D22</f>
        <v>15574.8</v>
      </c>
      <c r="E32" s="18">
        <f>D32/D34</f>
        <v>519.16</v>
      </c>
    </row>
    <row r="33" spans="1:5" ht="27" customHeight="1">
      <c r="A33" s="15" t="s">
        <v>38</v>
      </c>
      <c r="B33" s="16" t="s">
        <v>31</v>
      </c>
      <c r="C33" s="14">
        <v>28</v>
      </c>
      <c r="D33" s="19">
        <f>D32/60</f>
        <v>259.58</v>
      </c>
      <c r="E33" s="19">
        <f>D33/D34</f>
        <v>8.652666666666667</v>
      </c>
    </row>
    <row r="34" spans="1:5" ht="27" customHeight="1">
      <c r="A34" s="15" t="s">
        <v>39</v>
      </c>
      <c r="B34" s="20" t="s">
        <v>32</v>
      </c>
      <c r="C34" s="30">
        <v>29</v>
      </c>
      <c r="D34" s="21">
        <v>30</v>
      </c>
      <c r="E34" s="22">
        <v>1</v>
      </c>
    </row>
    <row r="35" spans="1:5" ht="27" customHeight="1">
      <c r="A35" s="15" t="s">
        <v>40</v>
      </c>
      <c r="B35" s="16" t="s">
        <v>41</v>
      </c>
      <c r="C35" s="30">
        <v>30</v>
      </c>
      <c r="D35" s="18">
        <f>D33*3</f>
        <v>778.74</v>
      </c>
      <c r="E35" s="19">
        <f>D35/D34</f>
        <v>25.958000000000002</v>
      </c>
    </row>
    <row r="36" spans="1:5" ht="27" customHeight="1">
      <c r="A36" s="17">
        <v>12</v>
      </c>
      <c r="B36" s="23" t="s">
        <v>42</v>
      </c>
      <c r="C36" s="14">
        <v>31</v>
      </c>
      <c r="D36" s="24">
        <f>D35*20%</f>
        <v>155.74800000000002</v>
      </c>
      <c r="E36" s="24">
        <f>E35*20%</f>
        <v>5.191600000000001</v>
      </c>
    </row>
    <row r="37" spans="1:5" ht="27" customHeight="1">
      <c r="A37" s="17">
        <v>13</v>
      </c>
      <c r="B37" s="16" t="s">
        <v>43</v>
      </c>
      <c r="C37" s="14">
        <v>32</v>
      </c>
      <c r="D37" s="18">
        <f>D35+D36</f>
        <v>934.488</v>
      </c>
      <c r="E37" s="18">
        <f>E35+E36</f>
        <v>31.149600000000003</v>
      </c>
    </row>
    <row r="38" spans="1:5" ht="27" customHeight="1">
      <c r="A38" s="17">
        <v>14</v>
      </c>
      <c r="B38" s="16" t="s">
        <v>44</v>
      </c>
      <c r="C38" s="14">
        <v>33</v>
      </c>
      <c r="D38" s="18">
        <f>D37/3</f>
        <v>311.49600000000004</v>
      </c>
      <c r="E38" s="18">
        <f>E37/3</f>
        <v>10.3832</v>
      </c>
    </row>
    <row r="39" ht="15" customHeight="1"/>
    <row r="40" spans="2:5" ht="15" customHeight="1">
      <c r="B40" s="28" t="s">
        <v>48</v>
      </c>
      <c r="C40" s="29"/>
      <c r="D40" s="29"/>
      <c r="E40" s="29" t="s">
        <v>52</v>
      </c>
    </row>
    <row r="41" spans="2:5" ht="15" customHeight="1">
      <c r="B41" s="29"/>
      <c r="C41" s="29"/>
      <c r="D41" s="29"/>
      <c r="E41" s="29"/>
    </row>
    <row r="42" spans="2:5" ht="15" customHeight="1">
      <c r="B42" s="28" t="s">
        <v>49</v>
      </c>
      <c r="C42" s="29"/>
      <c r="D42" s="29"/>
      <c r="E42" s="29" t="s">
        <v>53</v>
      </c>
    </row>
    <row r="43" spans="2:5" ht="15" customHeight="1">
      <c r="B43" s="29"/>
      <c r="C43" s="29"/>
      <c r="D43" s="29"/>
      <c r="E43" s="29"/>
    </row>
    <row r="44" spans="2:5" ht="15" customHeight="1">
      <c r="B44" s="29" t="s">
        <v>50</v>
      </c>
      <c r="C44" s="29"/>
      <c r="D44" s="29"/>
      <c r="E44" s="29" t="s">
        <v>54</v>
      </c>
    </row>
  </sheetData>
  <sheetProtection/>
  <mergeCells count="5">
    <mergeCell ref="A2:E2"/>
    <mergeCell ref="A3:A4"/>
    <mergeCell ref="B3:B4"/>
    <mergeCell ref="C3:C4"/>
    <mergeCell ref="D3:E3"/>
  </mergeCells>
  <printOptions/>
  <pageMargins left="1.1811023622047243" right="0.3937007874015748" top="0.7874015748031497" bottom="0.7874015748031497" header="0.31496062992125984" footer="0.3149606299212598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PageLayoutView="0" workbookViewId="0" topLeftCell="A31">
      <selection activeCell="A1" sqref="A1:E44"/>
    </sheetView>
  </sheetViews>
  <sheetFormatPr defaultColWidth="9.140625" defaultRowHeight="15"/>
  <cols>
    <col min="2" max="2" width="72.28125" style="0" customWidth="1"/>
    <col min="4" max="4" width="18.421875" style="0" customWidth="1"/>
    <col min="5" max="5" width="21.8515625" style="0" customWidth="1"/>
  </cols>
  <sheetData>
    <row r="1" ht="15">
      <c r="E1" s="25" t="s">
        <v>92</v>
      </c>
    </row>
    <row r="2" spans="1:5" ht="57" customHeight="1">
      <c r="A2" s="38" t="s">
        <v>93</v>
      </c>
      <c r="B2" s="38"/>
      <c r="C2" s="38"/>
      <c r="D2" s="38"/>
      <c r="E2" s="38"/>
    </row>
    <row r="3" spans="1:5" ht="15.75">
      <c r="A3" s="39" t="s">
        <v>0</v>
      </c>
      <c r="B3" s="39" t="s">
        <v>47</v>
      </c>
      <c r="C3" s="40" t="s">
        <v>20</v>
      </c>
      <c r="D3" s="41" t="s">
        <v>1</v>
      </c>
      <c r="E3" s="42"/>
    </row>
    <row r="4" spans="1:5" ht="31.5">
      <c r="A4" s="39"/>
      <c r="B4" s="39"/>
      <c r="C4" s="40"/>
      <c r="D4" s="4" t="s">
        <v>2</v>
      </c>
      <c r="E4" s="37" t="s">
        <v>3</v>
      </c>
    </row>
    <row r="5" spans="1:5" ht="1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29.25" customHeight="1">
      <c r="A6" s="2">
        <v>1</v>
      </c>
      <c r="B6" s="10" t="s">
        <v>4</v>
      </c>
      <c r="C6" s="14">
        <v>1</v>
      </c>
      <c r="D6" s="2">
        <f>D7+D10+D15</f>
        <v>13540</v>
      </c>
      <c r="E6" s="31">
        <f>D6/111</f>
        <v>121.98198198198199</v>
      </c>
    </row>
    <row r="7" spans="1:5" ht="29.25" customHeight="1">
      <c r="A7" s="11" t="s">
        <v>5</v>
      </c>
      <c r="B7" s="12" t="s">
        <v>6</v>
      </c>
      <c r="C7" s="14">
        <v>2</v>
      </c>
      <c r="D7" s="36">
        <f>D8+D9</f>
        <v>10376</v>
      </c>
      <c r="E7" s="31">
        <f>D7/111</f>
        <v>93.47747747747748</v>
      </c>
    </row>
    <row r="8" spans="1:5" ht="29.25" customHeight="1">
      <c r="A8" s="11" t="s">
        <v>7</v>
      </c>
      <c r="B8" s="9" t="s">
        <v>62</v>
      </c>
      <c r="C8" s="14">
        <v>3</v>
      </c>
      <c r="D8" s="36">
        <v>6759</v>
      </c>
      <c r="E8" s="31">
        <f aca="true" t="shared" si="0" ref="E8:E34">D8/111</f>
        <v>60.891891891891895</v>
      </c>
    </row>
    <row r="9" spans="1:5" ht="29.25" customHeight="1">
      <c r="A9" s="11" t="s">
        <v>51</v>
      </c>
      <c r="B9" s="9" t="s">
        <v>63</v>
      </c>
      <c r="C9" s="30">
        <v>4</v>
      </c>
      <c r="D9" s="36">
        <v>3617</v>
      </c>
      <c r="E9" s="31">
        <f t="shared" si="0"/>
        <v>32.585585585585584</v>
      </c>
    </row>
    <row r="10" spans="1:5" ht="29.25" customHeight="1">
      <c r="A10" s="11" t="s">
        <v>9</v>
      </c>
      <c r="B10" s="12" t="s">
        <v>8</v>
      </c>
      <c r="C10" s="30">
        <v>5</v>
      </c>
      <c r="D10" s="36">
        <f>D11+D12</f>
        <v>2383</v>
      </c>
      <c r="E10" s="31">
        <f t="shared" si="0"/>
        <v>21.46846846846847</v>
      </c>
    </row>
    <row r="11" spans="1:5" ht="29.25" customHeight="1">
      <c r="A11" s="13" t="s">
        <v>10</v>
      </c>
      <c r="B11" s="12" t="s">
        <v>59</v>
      </c>
      <c r="C11" s="14">
        <v>6</v>
      </c>
      <c r="D11" s="36">
        <v>1953</v>
      </c>
      <c r="E11" s="31">
        <f t="shared" si="0"/>
        <v>17.594594594594593</v>
      </c>
    </row>
    <row r="12" spans="1:5" ht="29.25" customHeight="1">
      <c r="A12" s="13" t="s">
        <v>61</v>
      </c>
      <c r="B12" s="9" t="s">
        <v>60</v>
      </c>
      <c r="C12" s="14">
        <v>7</v>
      </c>
      <c r="D12" s="36">
        <v>430</v>
      </c>
      <c r="E12" s="31">
        <f t="shared" si="0"/>
        <v>3.873873873873874</v>
      </c>
    </row>
    <row r="13" spans="1:5" ht="29.25" customHeight="1">
      <c r="A13" s="13" t="s">
        <v>11</v>
      </c>
      <c r="B13" s="12" t="s">
        <v>12</v>
      </c>
      <c r="C13" s="14">
        <v>8</v>
      </c>
      <c r="D13" s="36"/>
      <c r="E13" s="31">
        <f t="shared" si="0"/>
        <v>0</v>
      </c>
    </row>
    <row r="14" spans="1:5" ht="29.25" customHeight="1">
      <c r="A14" s="13" t="s">
        <v>13</v>
      </c>
      <c r="B14" s="9"/>
      <c r="C14" s="30">
        <v>9</v>
      </c>
      <c r="D14" s="36"/>
      <c r="E14" s="31">
        <f t="shared" si="0"/>
        <v>0</v>
      </c>
    </row>
    <row r="15" spans="1:5" ht="29.25" customHeight="1">
      <c r="A15" s="13" t="s">
        <v>14</v>
      </c>
      <c r="B15" s="12" t="s">
        <v>15</v>
      </c>
      <c r="C15" s="30">
        <v>10</v>
      </c>
      <c r="D15" s="36">
        <f>D16+D17+D18</f>
        <v>781</v>
      </c>
      <c r="E15" s="31">
        <f t="shared" si="0"/>
        <v>7.036036036036036</v>
      </c>
    </row>
    <row r="16" spans="1:5" ht="29.25" customHeight="1">
      <c r="A16" s="13" t="s">
        <v>16</v>
      </c>
      <c r="B16" s="12" t="s">
        <v>59</v>
      </c>
      <c r="C16" s="14">
        <v>11</v>
      </c>
      <c r="D16" s="36">
        <v>325</v>
      </c>
      <c r="E16" s="31">
        <f t="shared" si="0"/>
        <v>2.9279279279279278</v>
      </c>
    </row>
    <row r="17" spans="1:5" ht="29.25" customHeight="1">
      <c r="A17" s="13" t="s">
        <v>65</v>
      </c>
      <c r="B17" s="9" t="s">
        <v>60</v>
      </c>
      <c r="C17" s="14">
        <v>12</v>
      </c>
      <c r="D17" s="36">
        <v>72</v>
      </c>
      <c r="E17" s="31">
        <f t="shared" si="0"/>
        <v>0.6486486486486487</v>
      </c>
    </row>
    <row r="18" spans="1:5" ht="29.25" customHeight="1">
      <c r="A18" s="13" t="s">
        <v>66</v>
      </c>
      <c r="B18" s="9" t="s">
        <v>64</v>
      </c>
      <c r="C18" s="14">
        <v>13</v>
      </c>
      <c r="D18" s="36">
        <v>384</v>
      </c>
      <c r="E18" s="31">
        <f t="shared" si="0"/>
        <v>3.4594594594594597</v>
      </c>
    </row>
    <row r="19" spans="1:5" ht="29.25" customHeight="1">
      <c r="A19" s="8" t="s">
        <v>17</v>
      </c>
      <c r="B19" s="10" t="s">
        <v>55</v>
      </c>
      <c r="C19" s="30">
        <v>14</v>
      </c>
      <c r="D19" s="2">
        <f>D20+D21</f>
        <v>1354</v>
      </c>
      <c r="E19" s="31">
        <f t="shared" si="0"/>
        <v>12.198198198198199</v>
      </c>
    </row>
    <row r="20" spans="1:5" ht="29.25" customHeight="1">
      <c r="A20" s="13" t="s">
        <v>18</v>
      </c>
      <c r="B20" s="12" t="s">
        <v>59</v>
      </c>
      <c r="C20" s="30">
        <v>15</v>
      </c>
      <c r="D20" s="36">
        <v>1109.84</v>
      </c>
      <c r="E20" s="31">
        <f t="shared" si="0"/>
        <v>9.998558558558559</v>
      </c>
    </row>
    <row r="21" spans="1:5" ht="29.25" customHeight="1">
      <c r="A21" s="13" t="s">
        <v>58</v>
      </c>
      <c r="B21" s="9" t="s">
        <v>60</v>
      </c>
      <c r="C21" s="14">
        <v>16</v>
      </c>
      <c r="D21" s="36">
        <v>244.16</v>
      </c>
      <c r="E21" s="31">
        <f t="shared" si="0"/>
        <v>2.19963963963964</v>
      </c>
    </row>
    <row r="22" spans="1:5" ht="29.25" customHeight="1">
      <c r="A22" s="8" t="s">
        <v>45</v>
      </c>
      <c r="B22" s="10" t="s">
        <v>33</v>
      </c>
      <c r="C22" s="14">
        <v>17</v>
      </c>
      <c r="D22" s="2">
        <f>D23+D24</f>
        <v>1354</v>
      </c>
      <c r="E22" s="31">
        <f t="shared" si="0"/>
        <v>12.198198198198199</v>
      </c>
    </row>
    <row r="23" spans="1:5" ht="29.25" customHeight="1">
      <c r="A23" s="13" t="s">
        <v>19</v>
      </c>
      <c r="B23" s="12" t="s">
        <v>59</v>
      </c>
      <c r="C23" s="14">
        <v>18</v>
      </c>
      <c r="D23" s="36">
        <v>1109.84</v>
      </c>
      <c r="E23" s="31">
        <f t="shared" si="0"/>
        <v>9.998558558558559</v>
      </c>
    </row>
    <row r="24" spans="1:5" ht="29.25" customHeight="1">
      <c r="A24" s="13" t="s">
        <v>57</v>
      </c>
      <c r="B24" s="9" t="s">
        <v>60</v>
      </c>
      <c r="C24" s="30">
        <v>19</v>
      </c>
      <c r="D24" s="36">
        <v>244.16</v>
      </c>
      <c r="E24" s="31">
        <f>D24/111</f>
        <v>2.19963963963964</v>
      </c>
    </row>
    <row r="25" spans="1:5" ht="29.25" customHeight="1">
      <c r="A25" s="8" t="s">
        <v>46</v>
      </c>
      <c r="B25" s="10" t="s">
        <v>21</v>
      </c>
      <c r="C25" s="30">
        <v>20</v>
      </c>
      <c r="D25" s="2"/>
      <c r="E25" s="31">
        <f t="shared" si="0"/>
        <v>0</v>
      </c>
    </row>
    <row r="26" spans="1:5" ht="29.25" customHeight="1">
      <c r="A26" s="13" t="s">
        <v>22</v>
      </c>
      <c r="B26" s="9"/>
      <c r="C26" s="14">
        <v>21</v>
      </c>
      <c r="D26" s="36"/>
      <c r="E26" s="31">
        <f t="shared" si="0"/>
        <v>0</v>
      </c>
    </row>
    <row r="27" spans="1:5" ht="29.25" customHeight="1">
      <c r="A27" s="8" t="s">
        <v>23</v>
      </c>
      <c r="B27" s="6" t="s">
        <v>24</v>
      </c>
      <c r="C27" s="14">
        <v>22</v>
      </c>
      <c r="D27" s="2"/>
      <c r="E27" s="31">
        <f t="shared" si="0"/>
        <v>0</v>
      </c>
    </row>
    <row r="28" spans="1:5" ht="29.25" customHeight="1">
      <c r="A28" s="8" t="s">
        <v>25</v>
      </c>
      <c r="B28" s="10" t="s">
        <v>26</v>
      </c>
      <c r="C28" s="14">
        <v>23</v>
      </c>
      <c r="D28" s="2"/>
      <c r="E28" s="31">
        <f t="shared" si="0"/>
        <v>0</v>
      </c>
    </row>
    <row r="29" spans="1:5" ht="29.25" customHeight="1">
      <c r="A29" s="7" t="s">
        <v>34</v>
      </c>
      <c r="B29" s="12" t="s">
        <v>27</v>
      </c>
      <c r="C29" s="30">
        <v>24</v>
      </c>
      <c r="D29" s="36"/>
      <c r="E29" s="31">
        <f t="shared" si="0"/>
        <v>0</v>
      </c>
    </row>
    <row r="30" spans="1:5" ht="29.25" customHeight="1">
      <c r="A30" s="13" t="s">
        <v>35</v>
      </c>
      <c r="B30" s="9" t="s">
        <v>28</v>
      </c>
      <c r="C30" s="30">
        <v>25</v>
      </c>
      <c r="D30" s="36"/>
      <c r="E30" s="31">
        <f t="shared" si="0"/>
        <v>0</v>
      </c>
    </row>
    <row r="31" spans="1:5" ht="29.25" customHeight="1">
      <c r="A31" s="13" t="s">
        <v>36</v>
      </c>
      <c r="B31" s="9" t="s">
        <v>29</v>
      </c>
      <c r="C31" s="14">
        <v>26</v>
      </c>
      <c r="D31" s="36"/>
      <c r="E31" s="31">
        <f t="shared" si="0"/>
        <v>0</v>
      </c>
    </row>
    <row r="32" spans="1:5" ht="29.25" customHeight="1">
      <c r="A32" s="15" t="s">
        <v>37</v>
      </c>
      <c r="B32" s="16" t="s">
        <v>30</v>
      </c>
      <c r="C32" s="14">
        <v>27</v>
      </c>
      <c r="D32" s="17">
        <f>D6+D19+D22</f>
        <v>16248</v>
      </c>
      <c r="E32" s="31">
        <f>D32/111</f>
        <v>146.3783783783784</v>
      </c>
    </row>
    <row r="33" spans="1:5" ht="29.25" customHeight="1">
      <c r="A33" s="15" t="s">
        <v>38</v>
      </c>
      <c r="B33" s="16" t="s">
        <v>31</v>
      </c>
      <c r="C33" s="14">
        <v>28</v>
      </c>
      <c r="D33" s="19">
        <f>D32/60</f>
        <v>270.8</v>
      </c>
      <c r="E33" s="31">
        <f>D33/111</f>
        <v>2.4396396396396396</v>
      </c>
    </row>
    <row r="34" spans="1:5" ht="29.25" customHeight="1">
      <c r="A34" s="15" t="s">
        <v>39</v>
      </c>
      <c r="B34" s="20" t="s">
        <v>32</v>
      </c>
      <c r="C34" s="30">
        <v>29</v>
      </c>
      <c r="D34" s="21">
        <v>111</v>
      </c>
      <c r="E34" s="31">
        <f t="shared" si="0"/>
        <v>1</v>
      </c>
    </row>
    <row r="35" spans="1:5" ht="29.25" customHeight="1">
      <c r="A35" s="15" t="s">
        <v>40</v>
      </c>
      <c r="B35" s="16" t="s">
        <v>41</v>
      </c>
      <c r="C35" s="30">
        <v>30</v>
      </c>
      <c r="D35" s="18">
        <f>D33*3</f>
        <v>812.4000000000001</v>
      </c>
      <c r="E35" s="19">
        <f>D35/D34</f>
        <v>7.31891891891892</v>
      </c>
    </row>
    <row r="36" spans="1:5" ht="29.25" customHeight="1">
      <c r="A36" s="17">
        <v>12</v>
      </c>
      <c r="B36" s="23" t="s">
        <v>42</v>
      </c>
      <c r="C36" s="14">
        <v>31</v>
      </c>
      <c r="D36" s="24">
        <f>D35*20%</f>
        <v>162.48000000000002</v>
      </c>
      <c r="E36" s="24">
        <f>E35*20%</f>
        <v>1.463783783783784</v>
      </c>
    </row>
    <row r="37" spans="1:5" ht="29.25" customHeight="1">
      <c r="A37" s="17">
        <v>13</v>
      </c>
      <c r="B37" s="16" t="s">
        <v>43</v>
      </c>
      <c r="C37" s="14">
        <v>32</v>
      </c>
      <c r="D37" s="18">
        <f>D35+D36</f>
        <v>974.8800000000001</v>
      </c>
      <c r="E37" s="18">
        <f>E35+E36</f>
        <v>8.782702702702704</v>
      </c>
    </row>
    <row r="38" spans="1:5" ht="29.25" customHeight="1">
      <c r="A38" s="17">
        <v>14</v>
      </c>
      <c r="B38" s="16" t="s">
        <v>44</v>
      </c>
      <c r="C38" s="14">
        <v>33</v>
      </c>
      <c r="D38" s="18">
        <f>D37/3</f>
        <v>324.96000000000004</v>
      </c>
      <c r="E38" s="18">
        <f>E37/3</f>
        <v>2.927567567567568</v>
      </c>
    </row>
    <row r="39" ht="17.25" customHeight="1"/>
    <row r="40" spans="2:5" ht="17.25" customHeight="1">
      <c r="B40" s="28" t="s">
        <v>48</v>
      </c>
      <c r="C40" s="29"/>
      <c r="D40" s="29"/>
      <c r="E40" s="29" t="s">
        <v>52</v>
      </c>
    </row>
    <row r="41" spans="2:5" ht="17.25" customHeight="1">
      <c r="B41" s="29"/>
      <c r="C41" s="29"/>
      <c r="D41" s="29"/>
      <c r="E41" s="29"/>
    </row>
    <row r="42" spans="2:5" ht="17.25" customHeight="1">
      <c r="B42" s="28" t="s">
        <v>49</v>
      </c>
      <c r="C42" s="29"/>
      <c r="D42" s="29"/>
      <c r="E42" s="29" t="s">
        <v>53</v>
      </c>
    </row>
    <row r="43" spans="2:5" ht="17.25" customHeight="1">
      <c r="B43" s="29"/>
      <c r="C43" s="29"/>
      <c r="D43" s="29"/>
      <c r="E43" s="29"/>
    </row>
    <row r="44" spans="2:5" ht="17.25" customHeight="1">
      <c r="B44" s="29" t="s">
        <v>50</v>
      </c>
      <c r="C44" s="29"/>
      <c r="D44" s="29"/>
      <c r="E44" s="29" t="s">
        <v>54</v>
      </c>
    </row>
  </sheetData>
  <sheetProtection/>
  <mergeCells count="5">
    <mergeCell ref="A2:E2"/>
    <mergeCell ref="A3:A4"/>
    <mergeCell ref="B3:B4"/>
    <mergeCell ref="C3:C4"/>
    <mergeCell ref="D3:E3"/>
  </mergeCells>
  <printOptions/>
  <pageMargins left="1.1811023622047243" right="0.3937007874015748" top="0.7874015748031497" bottom="0.7874015748031497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A1" sqref="A1:E44"/>
    </sheetView>
  </sheetViews>
  <sheetFormatPr defaultColWidth="9.140625" defaultRowHeight="15"/>
  <cols>
    <col min="1" max="1" width="6.7109375" style="0" customWidth="1"/>
    <col min="2" max="2" width="53.28125" style="0" customWidth="1"/>
    <col min="4" max="4" width="18.28125" style="0" customWidth="1"/>
    <col min="5" max="5" width="28.7109375" style="0" customWidth="1"/>
  </cols>
  <sheetData>
    <row r="1" ht="15">
      <c r="E1" s="25" t="s">
        <v>68</v>
      </c>
    </row>
    <row r="2" spans="1:5" ht="53.25" customHeight="1">
      <c r="A2" s="38" t="s">
        <v>69</v>
      </c>
      <c r="B2" s="38"/>
      <c r="C2" s="38"/>
      <c r="D2" s="38"/>
      <c r="E2" s="38"/>
    </row>
    <row r="3" spans="1:5" ht="15.75">
      <c r="A3" s="39" t="s">
        <v>0</v>
      </c>
      <c r="B3" s="39" t="s">
        <v>47</v>
      </c>
      <c r="C3" s="40" t="s">
        <v>20</v>
      </c>
      <c r="D3" s="41" t="s">
        <v>1</v>
      </c>
      <c r="E3" s="42"/>
    </row>
    <row r="4" spans="1:5" ht="31.5">
      <c r="A4" s="39"/>
      <c r="B4" s="39"/>
      <c r="C4" s="40"/>
      <c r="D4" s="4" t="s">
        <v>2</v>
      </c>
      <c r="E4" s="35" t="s">
        <v>3</v>
      </c>
    </row>
    <row r="5" spans="1:5" ht="1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24.75" customHeight="1">
      <c r="A6" s="2">
        <v>1</v>
      </c>
      <c r="B6" s="10" t="s">
        <v>4</v>
      </c>
      <c r="C6" s="14">
        <v>1</v>
      </c>
      <c r="D6" s="2">
        <f>D7+D10+D15</f>
        <v>12717</v>
      </c>
      <c r="E6" s="31">
        <f>D6/96</f>
        <v>132.46875</v>
      </c>
    </row>
    <row r="7" spans="1:5" ht="24.75" customHeight="1">
      <c r="A7" s="11" t="s">
        <v>5</v>
      </c>
      <c r="B7" s="12" t="s">
        <v>6</v>
      </c>
      <c r="C7" s="14">
        <v>2</v>
      </c>
      <c r="D7" s="34">
        <f>D8+D9</f>
        <v>9856</v>
      </c>
      <c r="E7" s="31">
        <f aca="true" t="shared" si="0" ref="E7:E31">D7/96</f>
        <v>102.66666666666667</v>
      </c>
    </row>
    <row r="8" spans="1:5" ht="24.75" customHeight="1">
      <c r="A8" s="11" t="s">
        <v>7</v>
      </c>
      <c r="B8" s="9" t="s">
        <v>62</v>
      </c>
      <c r="C8" s="14">
        <v>3</v>
      </c>
      <c r="D8" s="34">
        <v>6759</v>
      </c>
      <c r="E8" s="31">
        <f t="shared" si="0"/>
        <v>70.40625</v>
      </c>
    </row>
    <row r="9" spans="1:5" ht="24.75" customHeight="1">
      <c r="A9" s="11" t="s">
        <v>51</v>
      </c>
      <c r="B9" s="9" t="s">
        <v>63</v>
      </c>
      <c r="C9" s="30">
        <v>4</v>
      </c>
      <c r="D9" s="34">
        <v>3097</v>
      </c>
      <c r="E9" s="31">
        <f t="shared" si="0"/>
        <v>32.260416666666664</v>
      </c>
    </row>
    <row r="10" spans="1:5" ht="24.75" customHeight="1">
      <c r="A10" s="11" t="s">
        <v>9</v>
      </c>
      <c r="B10" s="12" t="s">
        <v>8</v>
      </c>
      <c r="C10" s="30">
        <v>5</v>
      </c>
      <c r="D10" s="34">
        <f>D11+D12</f>
        <v>2194</v>
      </c>
      <c r="E10" s="31">
        <f t="shared" si="0"/>
        <v>22.854166666666668</v>
      </c>
    </row>
    <row r="11" spans="1:5" ht="24.75" customHeight="1">
      <c r="A11" s="13" t="s">
        <v>10</v>
      </c>
      <c r="B11" s="12" t="s">
        <v>59</v>
      </c>
      <c r="C11" s="14">
        <v>6</v>
      </c>
      <c r="D11" s="34">
        <v>1798</v>
      </c>
      <c r="E11" s="31">
        <f t="shared" si="0"/>
        <v>18.729166666666668</v>
      </c>
    </row>
    <row r="12" spans="1:5" ht="24.75" customHeight="1">
      <c r="A12" s="13" t="s">
        <v>61</v>
      </c>
      <c r="B12" s="9" t="s">
        <v>60</v>
      </c>
      <c r="C12" s="14">
        <v>7</v>
      </c>
      <c r="D12" s="34">
        <v>396</v>
      </c>
      <c r="E12" s="31">
        <f t="shared" si="0"/>
        <v>4.125</v>
      </c>
    </row>
    <row r="13" spans="1:5" ht="24.75" customHeight="1">
      <c r="A13" s="13" t="s">
        <v>11</v>
      </c>
      <c r="B13" s="12" t="s">
        <v>12</v>
      </c>
      <c r="C13" s="14">
        <v>8</v>
      </c>
      <c r="D13" s="34"/>
      <c r="E13" s="31">
        <f t="shared" si="0"/>
        <v>0</v>
      </c>
    </row>
    <row r="14" spans="1:5" ht="24.75" customHeight="1">
      <c r="A14" s="13" t="s">
        <v>13</v>
      </c>
      <c r="B14" s="9"/>
      <c r="C14" s="30">
        <v>9</v>
      </c>
      <c r="D14" s="34"/>
      <c r="E14" s="31">
        <f t="shared" si="0"/>
        <v>0</v>
      </c>
    </row>
    <row r="15" spans="1:5" ht="33" customHeight="1">
      <c r="A15" s="13" t="s">
        <v>14</v>
      </c>
      <c r="B15" s="12" t="s">
        <v>15</v>
      </c>
      <c r="C15" s="30">
        <v>10</v>
      </c>
      <c r="D15" s="34">
        <f>D16+D17+D18</f>
        <v>667</v>
      </c>
      <c r="E15" s="31">
        <f t="shared" si="0"/>
        <v>6.947916666666667</v>
      </c>
    </row>
    <row r="16" spans="1:5" ht="24.75" customHeight="1">
      <c r="A16" s="13" t="s">
        <v>16</v>
      </c>
      <c r="B16" s="12" t="s">
        <v>59</v>
      </c>
      <c r="C16" s="14">
        <v>11</v>
      </c>
      <c r="D16" s="34">
        <v>296</v>
      </c>
      <c r="E16" s="31">
        <f t="shared" si="0"/>
        <v>3.0833333333333335</v>
      </c>
    </row>
    <row r="17" spans="1:5" ht="24.75" customHeight="1">
      <c r="A17" s="13" t="s">
        <v>65</v>
      </c>
      <c r="B17" s="9" t="s">
        <v>60</v>
      </c>
      <c r="C17" s="14">
        <v>12</v>
      </c>
      <c r="D17" s="34">
        <v>65</v>
      </c>
      <c r="E17" s="31">
        <f t="shared" si="0"/>
        <v>0.6770833333333334</v>
      </c>
    </row>
    <row r="18" spans="1:5" ht="24.75" customHeight="1">
      <c r="A18" s="13" t="s">
        <v>66</v>
      </c>
      <c r="B18" s="9" t="s">
        <v>64</v>
      </c>
      <c r="C18" s="14">
        <v>13</v>
      </c>
      <c r="D18" s="34">
        <v>306</v>
      </c>
      <c r="E18" s="31">
        <f t="shared" si="0"/>
        <v>3.1875</v>
      </c>
    </row>
    <row r="19" spans="1:5" ht="33" customHeight="1">
      <c r="A19" s="8" t="s">
        <v>17</v>
      </c>
      <c r="B19" s="10" t="s">
        <v>55</v>
      </c>
      <c r="C19" s="30">
        <v>14</v>
      </c>
      <c r="D19" s="2">
        <f>D20+D21</f>
        <v>1271.7</v>
      </c>
      <c r="E19" s="31">
        <f t="shared" si="0"/>
        <v>13.246875000000001</v>
      </c>
    </row>
    <row r="20" spans="1:5" ht="24.75" customHeight="1">
      <c r="A20" s="13" t="s">
        <v>18</v>
      </c>
      <c r="B20" s="12" t="s">
        <v>59</v>
      </c>
      <c r="C20" s="30">
        <v>15</v>
      </c>
      <c r="D20" s="34">
        <v>1042.38</v>
      </c>
      <c r="E20" s="31">
        <f t="shared" si="0"/>
        <v>10.858125000000001</v>
      </c>
    </row>
    <row r="21" spans="1:5" ht="24.75" customHeight="1">
      <c r="A21" s="13" t="s">
        <v>58</v>
      </c>
      <c r="B21" s="9" t="s">
        <v>60</v>
      </c>
      <c r="C21" s="14">
        <v>16</v>
      </c>
      <c r="D21" s="34">
        <v>229.32</v>
      </c>
      <c r="E21" s="31">
        <f t="shared" si="0"/>
        <v>2.38875</v>
      </c>
    </row>
    <row r="22" spans="1:5" ht="34.5" customHeight="1">
      <c r="A22" s="8" t="s">
        <v>45</v>
      </c>
      <c r="B22" s="10" t="s">
        <v>33</v>
      </c>
      <c r="C22" s="14">
        <v>17</v>
      </c>
      <c r="D22" s="2">
        <f>D23+D24</f>
        <v>1271.7</v>
      </c>
      <c r="E22" s="31">
        <f t="shared" si="0"/>
        <v>13.246875000000001</v>
      </c>
    </row>
    <row r="23" spans="1:5" ht="24.75" customHeight="1">
      <c r="A23" s="13" t="s">
        <v>19</v>
      </c>
      <c r="B23" s="12" t="s">
        <v>59</v>
      </c>
      <c r="C23" s="14">
        <v>18</v>
      </c>
      <c r="D23" s="34">
        <v>1042.38</v>
      </c>
      <c r="E23" s="31">
        <f t="shared" si="0"/>
        <v>10.858125000000001</v>
      </c>
    </row>
    <row r="24" spans="1:5" ht="24.75" customHeight="1">
      <c r="A24" s="13" t="s">
        <v>57</v>
      </c>
      <c r="B24" s="9" t="s">
        <v>60</v>
      </c>
      <c r="C24" s="30">
        <v>19</v>
      </c>
      <c r="D24" s="34">
        <v>229.32</v>
      </c>
      <c r="E24" s="31">
        <f>D24/96</f>
        <v>2.38875</v>
      </c>
    </row>
    <row r="25" spans="1:5" ht="24.75" customHeight="1">
      <c r="A25" s="8" t="s">
        <v>46</v>
      </c>
      <c r="B25" s="10" t="s">
        <v>21</v>
      </c>
      <c r="C25" s="30">
        <v>20</v>
      </c>
      <c r="D25" s="2"/>
      <c r="E25" s="31">
        <f t="shared" si="0"/>
        <v>0</v>
      </c>
    </row>
    <row r="26" spans="1:5" ht="24.75" customHeight="1">
      <c r="A26" s="13" t="s">
        <v>22</v>
      </c>
      <c r="B26" s="9"/>
      <c r="C26" s="14">
        <v>21</v>
      </c>
      <c r="D26" s="34"/>
      <c r="E26" s="31">
        <f t="shared" si="0"/>
        <v>0</v>
      </c>
    </row>
    <row r="27" spans="1:5" ht="24.75" customHeight="1">
      <c r="A27" s="8" t="s">
        <v>23</v>
      </c>
      <c r="B27" s="6" t="s">
        <v>24</v>
      </c>
      <c r="C27" s="14">
        <v>22</v>
      </c>
      <c r="D27" s="2"/>
      <c r="E27" s="31">
        <f t="shared" si="0"/>
        <v>0</v>
      </c>
    </row>
    <row r="28" spans="1:5" ht="24.75" customHeight="1">
      <c r="A28" s="8" t="s">
        <v>25</v>
      </c>
      <c r="B28" s="10" t="s">
        <v>26</v>
      </c>
      <c r="C28" s="14">
        <v>23</v>
      </c>
      <c r="D28" s="2"/>
      <c r="E28" s="31">
        <f t="shared" si="0"/>
        <v>0</v>
      </c>
    </row>
    <row r="29" spans="1:5" ht="24.75" customHeight="1">
      <c r="A29" s="7" t="s">
        <v>34</v>
      </c>
      <c r="B29" s="12" t="s">
        <v>27</v>
      </c>
      <c r="C29" s="30">
        <v>24</v>
      </c>
      <c r="D29" s="34"/>
      <c r="E29" s="31">
        <f t="shared" si="0"/>
        <v>0</v>
      </c>
    </row>
    <row r="30" spans="1:5" ht="24.75" customHeight="1">
      <c r="A30" s="13" t="s">
        <v>35</v>
      </c>
      <c r="B30" s="9" t="s">
        <v>28</v>
      </c>
      <c r="C30" s="30">
        <v>25</v>
      </c>
      <c r="D30" s="34"/>
      <c r="E30" s="31">
        <f t="shared" si="0"/>
        <v>0</v>
      </c>
    </row>
    <row r="31" spans="1:5" ht="24.75" customHeight="1">
      <c r="A31" s="13" t="s">
        <v>36</v>
      </c>
      <c r="B31" s="9" t="s">
        <v>29</v>
      </c>
      <c r="C31" s="14">
        <v>26</v>
      </c>
      <c r="D31" s="34"/>
      <c r="E31" s="31">
        <f t="shared" si="0"/>
        <v>0</v>
      </c>
    </row>
    <row r="32" spans="1:5" ht="30" customHeight="1">
      <c r="A32" s="15" t="s">
        <v>37</v>
      </c>
      <c r="B32" s="16" t="s">
        <v>30</v>
      </c>
      <c r="C32" s="14">
        <v>27</v>
      </c>
      <c r="D32" s="17">
        <f>D6+D19+D22</f>
        <v>15260.400000000001</v>
      </c>
      <c r="E32" s="18">
        <f>D32/D34</f>
        <v>158.9625</v>
      </c>
    </row>
    <row r="33" spans="1:5" ht="24.75" customHeight="1">
      <c r="A33" s="15" t="s">
        <v>38</v>
      </c>
      <c r="B33" s="16" t="s">
        <v>31</v>
      </c>
      <c r="C33" s="14">
        <v>28</v>
      </c>
      <c r="D33" s="19">
        <f>D32/60</f>
        <v>254.34000000000003</v>
      </c>
      <c r="E33" s="19">
        <f>D33/D34</f>
        <v>2.6493750000000005</v>
      </c>
    </row>
    <row r="34" spans="1:5" ht="24.75" customHeight="1">
      <c r="A34" s="15" t="s">
        <v>39</v>
      </c>
      <c r="B34" s="20" t="s">
        <v>32</v>
      </c>
      <c r="C34" s="30">
        <v>29</v>
      </c>
      <c r="D34" s="21">
        <v>96</v>
      </c>
      <c r="E34" s="22">
        <v>1</v>
      </c>
    </row>
    <row r="35" spans="1:5" ht="24.75" customHeight="1">
      <c r="A35" s="15" t="s">
        <v>40</v>
      </c>
      <c r="B35" s="16" t="s">
        <v>41</v>
      </c>
      <c r="C35" s="30">
        <v>30</v>
      </c>
      <c r="D35" s="18">
        <f>D33*3</f>
        <v>763.0200000000001</v>
      </c>
      <c r="E35" s="19">
        <f>D35/D34</f>
        <v>7.948125000000001</v>
      </c>
    </row>
    <row r="36" spans="1:5" ht="24.75" customHeight="1">
      <c r="A36" s="17">
        <v>12</v>
      </c>
      <c r="B36" s="23" t="s">
        <v>42</v>
      </c>
      <c r="C36" s="14">
        <v>31</v>
      </c>
      <c r="D36" s="24">
        <f>D35*20%</f>
        <v>152.604</v>
      </c>
      <c r="E36" s="24">
        <f>E35*20%</f>
        <v>1.5896250000000003</v>
      </c>
    </row>
    <row r="37" spans="1:5" ht="24.75" customHeight="1">
      <c r="A37" s="17">
        <v>13</v>
      </c>
      <c r="B37" s="16" t="s">
        <v>43</v>
      </c>
      <c r="C37" s="14">
        <v>32</v>
      </c>
      <c r="D37" s="18">
        <f>D35+D36</f>
        <v>915.6240000000001</v>
      </c>
      <c r="E37" s="18">
        <f>E35+E36</f>
        <v>9.53775</v>
      </c>
    </row>
    <row r="38" spans="1:5" ht="24.75" customHeight="1">
      <c r="A38" s="17">
        <v>14</v>
      </c>
      <c r="B38" s="16" t="s">
        <v>44</v>
      </c>
      <c r="C38" s="14">
        <v>33</v>
      </c>
      <c r="D38" s="18">
        <f>D37/3</f>
        <v>305.208</v>
      </c>
      <c r="E38" s="18">
        <f>E37/3</f>
        <v>3.17925</v>
      </c>
    </row>
    <row r="40" spans="2:5" ht="14.25" customHeight="1">
      <c r="B40" s="28" t="s">
        <v>48</v>
      </c>
      <c r="C40" s="29"/>
      <c r="D40" s="29"/>
      <c r="E40" s="29" t="s">
        <v>52</v>
      </c>
    </row>
    <row r="41" spans="2:5" ht="14.25" customHeight="1">
      <c r="B41" s="29"/>
      <c r="C41" s="29"/>
      <c r="D41" s="29"/>
      <c r="E41" s="29"/>
    </row>
    <row r="42" spans="2:5" ht="14.25" customHeight="1">
      <c r="B42" s="28" t="s">
        <v>49</v>
      </c>
      <c r="C42" s="29"/>
      <c r="D42" s="29"/>
      <c r="E42" s="29" t="s">
        <v>53</v>
      </c>
    </row>
    <row r="43" spans="2:5" ht="14.25" customHeight="1">
      <c r="B43" s="29"/>
      <c r="C43" s="29"/>
      <c r="D43" s="29"/>
      <c r="E43" s="29"/>
    </row>
    <row r="44" spans="2:5" ht="14.25" customHeight="1">
      <c r="B44" s="29" t="s">
        <v>50</v>
      </c>
      <c r="C44" s="29"/>
      <c r="D44" s="29"/>
      <c r="E44" s="29" t="s">
        <v>54</v>
      </c>
    </row>
  </sheetData>
  <sheetProtection/>
  <mergeCells count="5">
    <mergeCell ref="A2:E2"/>
    <mergeCell ref="A3:A4"/>
    <mergeCell ref="B3:B4"/>
    <mergeCell ref="C3:C4"/>
    <mergeCell ref="D3:E3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22">
      <selection activeCell="A1" sqref="A1:E44"/>
    </sheetView>
  </sheetViews>
  <sheetFormatPr defaultColWidth="9.140625" defaultRowHeight="15"/>
  <cols>
    <col min="1" max="1" width="5.8515625" style="0" customWidth="1"/>
    <col min="2" max="2" width="59.00390625" style="0" customWidth="1"/>
    <col min="3" max="3" width="5.8515625" style="0" customWidth="1"/>
    <col min="4" max="4" width="13.7109375" style="0" customWidth="1"/>
    <col min="5" max="5" width="21.28125" style="0" customWidth="1"/>
  </cols>
  <sheetData>
    <row r="1" ht="15">
      <c r="E1" s="25" t="s">
        <v>71</v>
      </c>
    </row>
    <row r="2" spans="1:5" ht="58.5" customHeight="1">
      <c r="A2" s="38" t="s">
        <v>70</v>
      </c>
      <c r="B2" s="38"/>
      <c r="C2" s="38"/>
      <c r="D2" s="38"/>
      <c r="E2" s="38"/>
    </row>
    <row r="3" spans="1:5" ht="15.75">
      <c r="A3" s="39" t="s">
        <v>0</v>
      </c>
      <c r="B3" s="39" t="s">
        <v>47</v>
      </c>
      <c r="C3" s="40" t="s">
        <v>20</v>
      </c>
      <c r="D3" s="41" t="s">
        <v>1</v>
      </c>
      <c r="E3" s="42"/>
    </row>
    <row r="4" spans="1:5" ht="31.5">
      <c r="A4" s="39"/>
      <c r="B4" s="39"/>
      <c r="C4" s="40"/>
      <c r="D4" s="4" t="s">
        <v>2</v>
      </c>
      <c r="E4" s="37" t="s">
        <v>3</v>
      </c>
    </row>
    <row r="5" spans="1:5" ht="1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22.5" customHeight="1">
      <c r="A6" s="2">
        <v>1</v>
      </c>
      <c r="B6" s="10" t="s">
        <v>4</v>
      </c>
      <c r="C6" s="14">
        <v>1</v>
      </c>
      <c r="D6" s="2">
        <f>D7+D10+D15</f>
        <v>13540</v>
      </c>
      <c r="E6" s="31">
        <f>D6/100</f>
        <v>135.4</v>
      </c>
    </row>
    <row r="7" spans="1:5" ht="15.75">
      <c r="A7" s="11" t="s">
        <v>5</v>
      </c>
      <c r="B7" s="12" t="s">
        <v>6</v>
      </c>
      <c r="C7" s="14">
        <v>2</v>
      </c>
      <c r="D7" s="36">
        <f>D8+D9</f>
        <v>10376</v>
      </c>
      <c r="E7" s="31">
        <f aca="true" t="shared" si="0" ref="E7:E31">D7/100</f>
        <v>103.76</v>
      </c>
    </row>
    <row r="8" spans="1:5" ht="15.75">
      <c r="A8" s="11" t="s">
        <v>7</v>
      </c>
      <c r="B8" s="9" t="s">
        <v>62</v>
      </c>
      <c r="C8" s="14">
        <v>3</v>
      </c>
      <c r="D8" s="36">
        <v>6759</v>
      </c>
      <c r="E8" s="31">
        <f t="shared" si="0"/>
        <v>67.59</v>
      </c>
    </row>
    <row r="9" spans="1:5" ht="15.75">
      <c r="A9" s="11" t="s">
        <v>51</v>
      </c>
      <c r="B9" s="9" t="s">
        <v>63</v>
      </c>
      <c r="C9" s="30">
        <v>4</v>
      </c>
      <c r="D9" s="36">
        <v>3617</v>
      </c>
      <c r="E9" s="31">
        <f t="shared" si="0"/>
        <v>36.17</v>
      </c>
    </row>
    <row r="10" spans="1:5" ht="15.75">
      <c r="A10" s="11" t="s">
        <v>9</v>
      </c>
      <c r="B10" s="12" t="s">
        <v>8</v>
      </c>
      <c r="C10" s="30">
        <v>5</v>
      </c>
      <c r="D10" s="36">
        <f>D11+D12</f>
        <v>2383</v>
      </c>
      <c r="E10" s="31">
        <f t="shared" si="0"/>
        <v>23.83</v>
      </c>
    </row>
    <row r="11" spans="1:5" ht="15.75">
      <c r="A11" s="13" t="s">
        <v>10</v>
      </c>
      <c r="B11" s="12" t="s">
        <v>59</v>
      </c>
      <c r="C11" s="14">
        <v>6</v>
      </c>
      <c r="D11" s="36">
        <v>1953</v>
      </c>
      <c r="E11" s="31">
        <f t="shared" si="0"/>
        <v>19.53</v>
      </c>
    </row>
    <row r="12" spans="1:5" ht="15.75">
      <c r="A12" s="13" t="s">
        <v>61</v>
      </c>
      <c r="B12" s="9" t="s">
        <v>60</v>
      </c>
      <c r="C12" s="14">
        <v>7</v>
      </c>
      <c r="D12" s="36">
        <v>430</v>
      </c>
      <c r="E12" s="31">
        <f t="shared" si="0"/>
        <v>4.3</v>
      </c>
    </row>
    <row r="13" spans="1:5" ht="15.75">
      <c r="A13" s="13" t="s">
        <v>11</v>
      </c>
      <c r="B13" s="12" t="s">
        <v>12</v>
      </c>
      <c r="C13" s="14">
        <v>8</v>
      </c>
      <c r="D13" s="36"/>
      <c r="E13" s="31">
        <f t="shared" si="0"/>
        <v>0</v>
      </c>
    </row>
    <row r="14" spans="1:5" ht="15.75">
      <c r="A14" s="13" t="s">
        <v>13</v>
      </c>
      <c r="B14" s="9"/>
      <c r="C14" s="30">
        <v>9</v>
      </c>
      <c r="D14" s="36"/>
      <c r="E14" s="31">
        <f t="shared" si="0"/>
        <v>0</v>
      </c>
    </row>
    <row r="15" spans="1:5" ht="31.5">
      <c r="A15" s="13" t="s">
        <v>14</v>
      </c>
      <c r="B15" s="12" t="s">
        <v>15</v>
      </c>
      <c r="C15" s="30">
        <v>10</v>
      </c>
      <c r="D15" s="36">
        <f>D16+D17+D18</f>
        <v>781</v>
      </c>
      <c r="E15" s="31">
        <f t="shared" si="0"/>
        <v>7.81</v>
      </c>
    </row>
    <row r="16" spans="1:5" ht="15.75">
      <c r="A16" s="13" t="s">
        <v>16</v>
      </c>
      <c r="B16" s="12" t="s">
        <v>59</v>
      </c>
      <c r="C16" s="14">
        <v>11</v>
      </c>
      <c r="D16" s="36">
        <v>325</v>
      </c>
      <c r="E16" s="31">
        <f t="shared" si="0"/>
        <v>3.25</v>
      </c>
    </row>
    <row r="17" spans="1:5" ht="15.75">
      <c r="A17" s="13" t="s">
        <v>65</v>
      </c>
      <c r="B17" s="9" t="s">
        <v>60</v>
      </c>
      <c r="C17" s="14">
        <v>12</v>
      </c>
      <c r="D17" s="36">
        <v>72</v>
      </c>
      <c r="E17" s="31">
        <f t="shared" si="0"/>
        <v>0.72</v>
      </c>
    </row>
    <row r="18" spans="1:5" ht="15.75">
      <c r="A18" s="13" t="s">
        <v>66</v>
      </c>
      <c r="B18" s="9" t="s">
        <v>64</v>
      </c>
      <c r="C18" s="14">
        <v>13</v>
      </c>
      <c r="D18" s="36">
        <v>384</v>
      </c>
      <c r="E18" s="31">
        <f t="shared" si="0"/>
        <v>3.84</v>
      </c>
    </row>
    <row r="19" spans="1:5" ht="36.75" customHeight="1">
      <c r="A19" s="8" t="s">
        <v>17</v>
      </c>
      <c r="B19" s="10" t="s">
        <v>55</v>
      </c>
      <c r="C19" s="30">
        <v>14</v>
      </c>
      <c r="D19" s="2">
        <f>D20+D21</f>
        <v>1354</v>
      </c>
      <c r="E19" s="31">
        <f t="shared" si="0"/>
        <v>13.54</v>
      </c>
    </row>
    <row r="20" spans="1:5" ht="15.75">
      <c r="A20" s="13" t="s">
        <v>18</v>
      </c>
      <c r="B20" s="12" t="s">
        <v>59</v>
      </c>
      <c r="C20" s="30">
        <v>15</v>
      </c>
      <c r="D20" s="36">
        <v>1109.84</v>
      </c>
      <c r="E20" s="31">
        <f t="shared" si="0"/>
        <v>11.0984</v>
      </c>
    </row>
    <row r="21" spans="1:5" ht="15.75">
      <c r="A21" s="13" t="s">
        <v>58</v>
      </c>
      <c r="B21" s="9" t="s">
        <v>60</v>
      </c>
      <c r="C21" s="14">
        <v>16</v>
      </c>
      <c r="D21" s="36">
        <v>244.16</v>
      </c>
      <c r="E21" s="31">
        <f t="shared" si="0"/>
        <v>2.4415999999999998</v>
      </c>
    </row>
    <row r="22" spans="1:5" ht="40.5" customHeight="1">
      <c r="A22" s="8" t="s">
        <v>45</v>
      </c>
      <c r="B22" s="10" t="s">
        <v>33</v>
      </c>
      <c r="C22" s="14">
        <v>17</v>
      </c>
      <c r="D22" s="2">
        <f>D23+D24</f>
        <v>1354</v>
      </c>
      <c r="E22" s="31">
        <f t="shared" si="0"/>
        <v>13.54</v>
      </c>
    </row>
    <row r="23" spans="1:5" ht="15.75">
      <c r="A23" s="13" t="s">
        <v>19</v>
      </c>
      <c r="B23" s="12" t="s">
        <v>59</v>
      </c>
      <c r="C23" s="14">
        <v>18</v>
      </c>
      <c r="D23" s="36">
        <v>1109.84</v>
      </c>
      <c r="E23" s="31">
        <f t="shared" si="0"/>
        <v>11.0984</v>
      </c>
    </row>
    <row r="24" spans="1:5" ht="15.75">
      <c r="A24" s="13" t="s">
        <v>57</v>
      </c>
      <c r="B24" s="9" t="s">
        <v>60</v>
      </c>
      <c r="C24" s="30">
        <v>19</v>
      </c>
      <c r="D24" s="36">
        <v>244.16</v>
      </c>
      <c r="E24" s="31">
        <f>D24/100</f>
        <v>2.4415999999999998</v>
      </c>
    </row>
    <row r="25" spans="1:5" ht="15.75">
      <c r="A25" s="8" t="s">
        <v>46</v>
      </c>
      <c r="B25" s="10" t="s">
        <v>21</v>
      </c>
      <c r="C25" s="30">
        <v>20</v>
      </c>
      <c r="D25" s="2"/>
      <c r="E25" s="31">
        <f t="shared" si="0"/>
        <v>0</v>
      </c>
    </row>
    <row r="26" spans="1:5" ht="15.75">
      <c r="A26" s="13" t="s">
        <v>22</v>
      </c>
      <c r="B26" s="9"/>
      <c r="C26" s="14">
        <v>21</v>
      </c>
      <c r="D26" s="36"/>
      <c r="E26" s="31">
        <f t="shared" si="0"/>
        <v>0</v>
      </c>
    </row>
    <row r="27" spans="1:5" ht="15.75">
      <c r="A27" s="8" t="s">
        <v>23</v>
      </c>
      <c r="B27" s="6" t="s">
        <v>24</v>
      </c>
      <c r="C27" s="14">
        <v>22</v>
      </c>
      <c r="D27" s="2"/>
      <c r="E27" s="31">
        <f t="shared" si="0"/>
        <v>0</v>
      </c>
    </row>
    <row r="28" spans="1:5" ht="15.75">
      <c r="A28" s="8" t="s">
        <v>25</v>
      </c>
      <c r="B28" s="10" t="s">
        <v>26</v>
      </c>
      <c r="C28" s="14">
        <v>23</v>
      </c>
      <c r="D28" s="2"/>
      <c r="E28" s="31">
        <f t="shared" si="0"/>
        <v>0</v>
      </c>
    </row>
    <row r="29" spans="1:5" ht="15.75">
      <c r="A29" s="7" t="s">
        <v>34</v>
      </c>
      <c r="B29" s="12" t="s">
        <v>27</v>
      </c>
      <c r="C29" s="30">
        <v>24</v>
      </c>
      <c r="D29" s="36"/>
      <c r="E29" s="31">
        <f t="shared" si="0"/>
        <v>0</v>
      </c>
    </row>
    <row r="30" spans="1:5" ht="15.75">
      <c r="A30" s="13" t="s">
        <v>35</v>
      </c>
      <c r="B30" s="9" t="s">
        <v>28</v>
      </c>
      <c r="C30" s="30">
        <v>25</v>
      </c>
      <c r="D30" s="36"/>
      <c r="E30" s="31">
        <f t="shared" si="0"/>
        <v>0</v>
      </c>
    </row>
    <row r="31" spans="1:5" ht="15.75">
      <c r="A31" s="13" t="s">
        <v>36</v>
      </c>
      <c r="B31" s="9" t="s">
        <v>29</v>
      </c>
      <c r="C31" s="14">
        <v>26</v>
      </c>
      <c r="D31" s="36"/>
      <c r="E31" s="31">
        <f t="shared" si="0"/>
        <v>0</v>
      </c>
    </row>
    <row r="32" spans="1:5" ht="32.25" customHeight="1">
      <c r="A32" s="15" t="s">
        <v>37</v>
      </c>
      <c r="B32" s="16" t="s">
        <v>30</v>
      </c>
      <c r="C32" s="14">
        <v>27</v>
      </c>
      <c r="D32" s="17">
        <f>D6+D19+D22</f>
        <v>16248</v>
      </c>
      <c r="E32" s="18">
        <f>D32/D34</f>
        <v>162.48</v>
      </c>
    </row>
    <row r="33" spans="1:5" ht="32.25" customHeight="1">
      <c r="A33" s="15" t="s">
        <v>38</v>
      </c>
      <c r="B33" s="16" t="s">
        <v>31</v>
      </c>
      <c r="C33" s="14">
        <v>28</v>
      </c>
      <c r="D33" s="19">
        <f>D32/60</f>
        <v>270.8</v>
      </c>
      <c r="E33" s="19">
        <f>D33/D34</f>
        <v>2.708</v>
      </c>
    </row>
    <row r="34" spans="1:5" ht="32.25" customHeight="1">
      <c r="A34" s="15" t="s">
        <v>39</v>
      </c>
      <c r="B34" s="20" t="s">
        <v>32</v>
      </c>
      <c r="C34" s="30">
        <v>29</v>
      </c>
      <c r="D34" s="21">
        <v>100</v>
      </c>
      <c r="E34" s="22">
        <v>1</v>
      </c>
    </row>
    <row r="35" spans="1:5" ht="32.25" customHeight="1">
      <c r="A35" s="15" t="s">
        <v>40</v>
      </c>
      <c r="B35" s="16" t="s">
        <v>41</v>
      </c>
      <c r="C35" s="30">
        <v>30</v>
      </c>
      <c r="D35" s="18">
        <f>D33*3</f>
        <v>812.4000000000001</v>
      </c>
      <c r="E35" s="19">
        <f>D35/D34</f>
        <v>8.124</v>
      </c>
    </row>
    <row r="36" spans="1:5" ht="32.25" customHeight="1">
      <c r="A36" s="17">
        <v>12</v>
      </c>
      <c r="B36" s="23" t="s">
        <v>42</v>
      </c>
      <c r="C36" s="14">
        <v>31</v>
      </c>
      <c r="D36" s="24">
        <f>D35*20%</f>
        <v>162.48000000000002</v>
      </c>
      <c r="E36" s="24">
        <f>E35*20%</f>
        <v>1.6248000000000002</v>
      </c>
    </row>
    <row r="37" spans="1:5" ht="32.25" customHeight="1">
      <c r="A37" s="17">
        <v>13</v>
      </c>
      <c r="B37" s="16" t="s">
        <v>43</v>
      </c>
      <c r="C37" s="14">
        <v>32</v>
      </c>
      <c r="D37" s="18">
        <f>D35+D36</f>
        <v>974.8800000000001</v>
      </c>
      <c r="E37" s="18">
        <f>E35+E36</f>
        <v>9.748800000000001</v>
      </c>
    </row>
    <row r="38" spans="1:5" ht="32.25" customHeight="1">
      <c r="A38" s="17">
        <v>14</v>
      </c>
      <c r="B38" s="16" t="s">
        <v>44</v>
      </c>
      <c r="C38" s="14">
        <v>33</v>
      </c>
      <c r="D38" s="18">
        <f>D37/3</f>
        <v>324.96000000000004</v>
      </c>
      <c r="E38" s="18">
        <f>E37/3</f>
        <v>3.2496000000000005</v>
      </c>
    </row>
    <row r="40" spans="2:5" ht="15.75">
      <c r="B40" s="28" t="s">
        <v>48</v>
      </c>
      <c r="C40" s="29"/>
      <c r="D40" s="29"/>
      <c r="E40" s="29" t="s">
        <v>52</v>
      </c>
    </row>
    <row r="41" spans="2:5" ht="15.75">
      <c r="B41" s="29"/>
      <c r="C41" s="29"/>
      <c r="D41" s="29"/>
      <c r="E41" s="29"/>
    </row>
    <row r="42" spans="2:5" ht="15.75">
      <c r="B42" s="28" t="s">
        <v>49</v>
      </c>
      <c r="C42" s="29"/>
      <c r="D42" s="29"/>
      <c r="E42" s="29" t="s">
        <v>53</v>
      </c>
    </row>
    <row r="43" spans="2:5" ht="15.75">
      <c r="B43" s="29"/>
      <c r="C43" s="29"/>
      <c r="D43" s="29"/>
      <c r="E43" s="29"/>
    </row>
    <row r="44" spans="2:5" ht="15.75">
      <c r="B44" s="29" t="s">
        <v>50</v>
      </c>
      <c r="C44" s="29"/>
      <c r="D44" s="29"/>
      <c r="E44" s="29" t="s">
        <v>54</v>
      </c>
    </row>
  </sheetData>
  <sheetProtection/>
  <mergeCells count="5">
    <mergeCell ref="A2:E2"/>
    <mergeCell ref="A3:A4"/>
    <mergeCell ref="B3:B4"/>
    <mergeCell ref="C3:C4"/>
    <mergeCell ref="D3:E3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A1" sqref="A1:E44"/>
    </sheetView>
  </sheetViews>
  <sheetFormatPr defaultColWidth="9.140625" defaultRowHeight="15"/>
  <cols>
    <col min="1" max="1" width="6.7109375" style="0" customWidth="1"/>
    <col min="2" max="2" width="60.421875" style="0" customWidth="1"/>
    <col min="3" max="3" width="7.57421875" style="0" customWidth="1"/>
    <col min="4" max="4" width="16.421875" style="0" customWidth="1"/>
    <col min="5" max="5" width="22.7109375" style="0" customWidth="1"/>
  </cols>
  <sheetData>
    <row r="1" ht="15">
      <c r="E1" s="25" t="s">
        <v>73</v>
      </c>
    </row>
    <row r="2" spans="1:5" ht="60.75" customHeight="1">
      <c r="A2" s="38" t="s">
        <v>72</v>
      </c>
      <c r="B2" s="38"/>
      <c r="C2" s="38"/>
      <c r="D2" s="38"/>
      <c r="E2" s="38"/>
    </row>
    <row r="3" spans="1:5" ht="15.75">
      <c r="A3" s="39" t="s">
        <v>0</v>
      </c>
      <c r="B3" s="39" t="s">
        <v>47</v>
      </c>
      <c r="C3" s="40" t="s">
        <v>20</v>
      </c>
      <c r="D3" s="41" t="s">
        <v>1</v>
      </c>
      <c r="E3" s="42"/>
    </row>
    <row r="4" spans="1:5" ht="31.5">
      <c r="A4" s="39"/>
      <c r="B4" s="39"/>
      <c r="C4" s="40"/>
      <c r="D4" s="4" t="s">
        <v>2</v>
      </c>
      <c r="E4" s="37" t="s">
        <v>3</v>
      </c>
    </row>
    <row r="5" spans="1:5" ht="1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8" customHeight="1">
      <c r="A6" s="2">
        <v>1</v>
      </c>
      <c r="B6" s="10" t="s">
        <v>4</v>
      </c>
      <c r="C6" s="14">
        <v>1</v>
      </c>
      <c r="D6" s="2">
        <f>D7+D10+D15</f>
        <v>13540</v>
      </c>
      <c r="E6" s="31">
        <f>D6/97</f>
        <v>139.58762886597938</v>
      </c>
    </row>
    <row r="7" spans="1:5" ht="18" customHeight="1">
      <c r="A7" s="11" t="s">
        <v>5</v>
      </c>
      <c r="B7" s="12" t="s">
        <v>6</v>
      </c>
      <c r="C7" s="14">
        <v>2</v>
      </c>
      <c r="D7" s="36">
        <f>D8+D9</f>
        <v>10376</v>
      </c>
      <c r="E7" s="31">
        <f aca="true" t="shared" si="0" ref="E7:E31">D7/97</f>
        <v>106.96907216494846</v>
      </c>
    </row>
    <row r="8" spans="1:5" ht="18" customHeight="1">
      <c r="A8" s="11" t="s">
        <v>7</v>
      </c>
      <c r="B8" s="9" t="s">
        <v>62</v>
      </c>
      <c r="C8" s="14">
        <v>3</v>
      </c>
      <c r="D8" s="36">
        <v>6759</v>
      </c>
      <c r="E8" s="31">
        <f t="shared" si="0"/>
        <v>69.68041237113403</v>
      </c>
    </row>
    <row r="9" spans="1:5" ht="18" customHeight="1">
      <c r="A9" s="11" t="s">
        <v>51</v>
      </c>
      <c r="B9" s="9" t="s">
        <v>63</v>
      </c>
      <c r="C9" s="30">
        <v>4</v>
      </c>
      <c r="D9" s="36">
        <v>3617</v>
      </c>
      <c r="E9" s="31">
        <f t="shared" si="0"/>
        <v>37.28865979381443</v>
      </c>
    </row>
    <row r="10" spans="1:5" ht="18" customHeight="1">
      <c r="A10" s="11" t="s">
        <v>9</v>
      </c>
      <c r="B10" s="12" t="s">
        <v>8</v>
      </c>
      <c r="C10" s="30">
        <v>5</v>
      </c>
      <c r="D10" s="36">
        <f>D11+D12</f>
        <v>2383</v>
      </c>
      <c r="E10" s="31">
        <f t="shared" si="0"/>
        <v>24.567010309278352</v>
      </c>
    </row>
    <row r="11" spans="1:5" ht="18" customHeight="1">
      <c r="A11" s="13" t="s">
        <v>10</v>
      </c>
      <c r="B11" s="12" t="s">
        <v>59</v>
      </c>
      <c r="C11" s="14">
        <v>6</v>
      </c>
      <c r="D11" s="36">
        <v>1953</v>
      </c>
      <c r="E11" s="31">
        <f t="shared" si="0"/>
        <v>20.1340206185567</v>
      </c>
    </row>
    <row r="12" spans="1:5" ht="18" customHeight="1">
      <c r="A12" s="13" t="s">
        <v>61</v>
      </c>
      <c r="B12" s="9" t="s">
        <v>60</v>
      </c>
      <c r="C12" s="14">
        <v>7</v>
      </c>
      <c r="D12" s="36">
        <v>430</v>
      </c>
      <c r="E12" s="31">
        <f t="shared" si="0"/>
        <v>4.43298969072165</v>
      </c>
    </row>
    <row r="13" spans="1:5" ht="18" customHeight="1">
      <c r="A13" s="13" t="s">
        <v>11</v>
      </c>
      <c r="B13" s="12" t="s">
        <v>12</v>
      </c>
      <c r="C13" s="14">
        <v>8</v>
      </c>
      <c r="D13" s="36"/>
      <c r="E13" s="31">
        <f t="shared" si="0"/>
        <v>0</v>
      </c>
    </row>
    <row r="14" spans="1:5" ht="18" customHeight="1">
      <c r="A14" s="13" t="s">
        <v>13</v>
      </c>
      <c r="B14" s="9"/>
      <c r="C14" s="30">
        <v>9</v>
      </c>
      <c r="D14" s="36"/>
      <c r="E14" s="31">
        <f t="shared" si="0"/>
        <v>0</v>
      </c>
    </row>
    <row r="15" spans="1:5" ht="29.25" customHeight="1">
      <c r="A15" s="13" t="s">
        <v>14</v>
      </c>
      <c r="B15" s="12" t="s">
        <v>15</v>
      </c>
      <c r="C15" s="30">
        <v>10</v>
      </c>
      <c r="D15" s="36">
        <f>D16+D17+D18</f>
        <v>781</v>
      </c>
      <c r="E15" s="31">
        <f t="shared" si="0"/>
        <v>8.051546391752577</v>
      </c>
    </row>
    <row r="16" spans="1:5" ht="18" customHeight="1">
      <c r="A16" s="13" t="s">
        <v>16</v>
      </c>
      <c r="B16" s="12" t="s">
        <v>59</v>
      </c>
      <c r="C16" s="14">
        <v>11</v>
      </c>
      <c r="D16" s="36">
        <v>325</v>
      </c>
      <c r="E16" s="31">
        <f t="shared" si="0"/>
        <v>3.350515463917526</v>
      </c>
    </row>
    <row r="17" spans="1:5" ht="18" customHeight="1">
      <c r="A17" s="13" t="s">
        <v>65</v>
      </c>
      <c r="B17" s="9" t="s">
        <v>60</v>
      </c>
      <c r="C17" s="14">
        <v>12</v>
      </c>
      <c r="D17" s="36">
        <v>72</v>
      </c>
      <c r="E17" s="31">
        <f t="shared" si="0"/>
        <v>0.7422680412371134</v>
      </c>
    </row>
    <row r="18" spans="1:5" ht="18" customHeight="1">
      <c r="A18" s="13" t="s">
        <v>66</v>
      </c>
      <c r="B18" s="9" t="s">
        <v>64</v>
      </c>
      <c r="C18" s="14">
        <v>13</v>
      </c>
      <c r="D18" s="36">
        <v>384</v>
      </c>
      <c r="E18" s="31">
        <f t="shared" si="0"/>
        <v>3.9587628865979383</v>
      </c>
    </row>
    <row r="19" spans="1:5" ht="30.75" customHeight="1">
      <c r="A19" s="8" t="s">
        <v>17</v>
      </c>
      <c r="B19" s="10" t="s">
        <v>55</v>
      </c>
      <c r="C19" s="30">
        <v>14</v>
      </c>
      <c r="D19" s="2">
        <f>D20+D21</f>
        <v>1354</v>
      </c>
      <c r="E19" s="31">
        <f t="shared" si="0"/>
        <v>13.958762886597938</v>
      </c>
    </row>
    <row r="20" spans="1:5" ht="18" customHeight="1">
      <c r="A20" s="13" t="s">
        <v>18</v>
      </c>
      <c r="B20" s="12" t="s">
        <v>59</v>
      </c>
      <c r="C20" s="30">
        <v>15</v>
      </c>
      <c r="D20" s="36">
        <v>1109.84</v>
      </c>
      <c r="E20" s="31">
        <f t="shared" si="0"/>
        <v>11.441649484536082</v>
      </c>
    </row>
    <row r="21" spans="1:5" ht="18" customHeight="1">
      <c r="A21" s="13" t="s">
        <v>58</v>
      </c>
      <c r="B21" s="9" t="s">
        <v>60</v>
      </c>
      <c r="C21" s="14">
        <v>16</v>
      </c>
      <c r="D21" s="36">
        <v>244.16</v>
      </c>
      <c r="E21" s="31">
        <f t="shared" si="0"/>
        <v>2.5171134020618555</v>
      </c>
    </row>
    <row r="22" spans="1:5" ht="33.75" customHeight="1">
      <c r="A22" s="8" t="s">
        <v>45</v>
      </c>
      <c r="B22" s="10" t="s">
        <v>33</v>
      </c>
      <c r="C22" s="14">
        <v>17</v>
      </c>
      <c r="D22" s="2">
        <f>D23+D24</f>
        <v>1354</v>
      </c>
      <c r="E22" s="31">
        <f t="shared" si="0"/>
        <v>13.958762886597938</v>
      </c>
    </row>
    <row r="23" spans="1:5" ht="18" customHeight="1">
      <c r="A23" s="13" t="s">
        <v>19</v>
      </c>
      <c r="B23" s="12" t="s">
        <v>59</v>
      </c>
      <c r="C23" s="14">
        <v>18</v>
      </c>
      <c r="D23" s="36">
        <v>1109.84</v>
      </c>
      <c r="E23" s="31">
        <f t="shared" si="0"/>
        <v>11.441649484536082</v>
      </c>
    </row>
    <row r="24" spans="1:5" ht="18" customHeight="1">
      <c r="A24" s="13" t="s">
        <v>57</v>
      </c>
      <c r="B24" s="9" t="s">
        <v>60</v>
      </c>
      <c r="C24" s="30">
        <v>19</v>
      </c>
      <c r="D24" s="36">
        <v>244.16</v>
      </c>
      <c r="E24" s="31">
        <f t="shared" si="0"/>
        <v>2.5171134020618555</v>
      </c>
    </row>
    <row r="25" spans="1:5" ht="18" customHeight="1">
      <c r="A25" s="8" t="s">
        <v>46</v>
      </c>
      <c r="B25" s="10" t="s">
        <v>21</v>
      </c>
      <c r="C25" s="30">
        <v>20</v>
      </c>
      <c r="D25" s="2"/>
      <c r="E25" s="31">
        <f t="shared" si="0"/>
        <v>0</v>
      </c>
    </row>
    <row r="26" spans="1:5" ht="18" customHeight="1">
      <c r="A26" s="13" t="s">
        <v>22</v>
      </c>
      <c r="B26" s="9"/>
      <c r="C26" s="14">
        <v>21</v>
      </c>
      <c r="D26" s="36"/>
      <c r="E26" s="31">
        <f t="shared" si="0"/>
        <v>0</v>
      </c>
    </row>
    <row r="27" spans="1:5" ht="18" customHeight="1">
      <c r="A27" s="8" t="s">
        <v>23</v>
      </c>
      <c r="B27" s="6" t="s">
        <v>24</v>
      </c>
      <c r="C27" s="14">
        <v>22</v>
      </c>
      <c r="D27" s="2"/>
      <c r="E27" s="31">
        <f t="shared" si="0"/>
        <v>0</v>
      </c>
    </row>
    <row r="28" spans="1:5" ht="18" customHeight="1">
      <c r="A28" s="8" t="s">
        <v>25</v>
      </c>
      <c r="B28" s="10" t="s">
        <v>26</v>
      </c>
      <c r="C28" s="14">
        <v>23</v>
      </c>
      <c r="D28" s="2"/>
      <c r="E28" s="31">
        <f t="shared" si="0"/>
        <v>0</v>
      </c>
    </row>
    <row r="29" spans="1:5" ht="18" customHeight="1">
      <c r="A29" s="7" t="s">
        <v>34</v>
      </c>
      <c r="B29" s="12" t="s">
        <v>27</v>
      </c>
      <c r="C29" s="30">
        <v>24</v>
      </c>
      <c r="D29" s="36"/>
      <c r="E29" s="31">
        <f t="shared" si="0"/>
        <v>0</v>
      </c>
    </row>
    <row r="30" spans="1:5" ht="18" customHeight="1">
      <c r="A30" s="13" t="s">
        <v>35</v>
      </c>
      <c r="B30" s="9" t="s">
        <v>28</v>
      </c>
      <c r="C30" s="30">
        <v>25</v>
      </c>
      <c r="D30" s="36"/>
      <c r="E30" s="31">
        <f t="shared" si="0"/>
        <v>0</v>
      </c>
    </row>
    <row r="31" spans="1:5" ht="18" customHeight="1">
      <c r="A31" s="13" t="s">
        <v>36</v>
      </c>
      <c r="B31" s="9" t="s">
        <v>29</v>
      </c>
      <c r="C31" s="14">
        <v>26</v>
      </c>
      <c r="D31" s="36"/>
      <c r="E31" s="31">
        <f t="shared" si="0"/>
        <v>0</v>
      </c>
    </row>
    <row r="32" spans="1:5" ht="30.75" customHeight="1">
      <c r="A32" s="15" t="s">
        <v>37</v>
      </c>
      <c r="B32" s="16" t="s">
        <v>30</v>
      </c>
      <c r="C32" s="14">
        <v>27</v>
      </c>
      <c r="D32" s="17">
        <f>D6+D19+D22</f>
        <v>16248</v>
      </c>
      <c r="E32" s="18">
        <f>D32/D34</f>
        <v>167.50515463917526</v>
      </c>
    </row>
    <row r="33" spans="1:5" ht="30.75" customHeight="1">
      <c r="A33" s="15" t="s">
        <v>38</v>
      </c>
      <c r="B33" s="16" t="s">
        <v>31</v>
      </c>
      <c r="C33" s="14">
        <v>28</v>
      </c>
      <c r="D33" s="19">
        <f>D32/60</f>
        <v>270.8</v>
      </c>
      <c r="E33" s="19">
        <f>D33/D34</f>
        <v>2.791752577319588</v>
      </c>
    </row>
    <row r="34" spans="1:5" ht="30.75" customHeight="1">
      <c r="A34" s="15" t="s">
        <v>39</v>
      </c>
      <c r="B34" s="20" t="s">
        <v>32</v>
      </c>
      <c r="C34" s="30">
        <v>29</v>
      </c>
      <c r="D34" s="21">
        <v>97</v>
      </c>
      <c r="E34" s="22">
        <v>1</v>
      </c>
    </row>
    <row r="35" spans="1:5" ht="30.75" customHeight="1">
      <c r="A35" s="15" t="s">
        <v>40</v>
      </c>
      <c r="B35" s="16" t="s">
        <v>41</v>
      </c>
      <c r="C35" s="30">
        <v>30</v>
      </c>
      <c r="D35" s="18">
        <f>D33*3</f>
        <v>812.4000000000001</v>
      </c>
      <c r="E35" s="19">
        <f>D35/D34</f>
        <v>8.375257731958763</v>
      </c>
    </row>
    <row r="36" spans="1:5" ht="30.75" customHeight="1">
      <c r="A36" s="17">
        <v>12</v>
      </c>
      <c r="B36" s="23" t="s">
        <v>42</v>
      </c>
      <c r="C36" s="14">
        <v>31</v>
      </c>
      <c r="D36" s="24">
        <f>D35*20%</f>
        <v>162.48000000000002</v>
      </c>
      <c r="E36" s="24">
        <f>E35*20%</f>
        <v>1.6750515463917528</v>
      </c>
    </row>
    <row r="37" spans="1:5" ht="30.75" customHeight="1">
      <c r="A37" s="17">
        <v>13</v>
      </c>
      <c r="B37" s="16" t="s">
        <v>43</v>
      </c>
      <c r="C37" s="14">
        <v>32</v>
      </c>
      <c r="D37" s="18">
        <f>D35+D36</f>
        <v>974.8800000000001</v>
      </c>
      <c r="E37" s="18">
        <f>E35+E36</f>
        <v>10.050309278350516</v>
      </c>
    </row>
    <row r="38" spans="1:5" ht="30.75" customHeight="1">
      <c r="A38" s="17">
        <v>14</v>
      </c>
      <c r="B38" s="16" t="s">
        <v>44</v>
      </c>
      <c r="C38" s="14">
        <v>33</v>
      </c>
      <c r="D38" s="18">
        <f>D37/3</f>
        <v>324.96000000000004</v>
      </c>
      <c r="E38" s="18">
        <f>E37/3</f>
        <v>3.3501030927835056</v>
      </c>
    </row>
    <row r="39" ht="18" customHeight="1"/>
    <row r="40" spans="2:5" ht="18" customHeight="1">
      <c r="B40" s="28" t="s">
        <v>48</v>
      </c>
      <c r="C40" s="29"/>
      <c r="D40" s="29"/>
      <c r="E40" s="29" t="s">
        <v>52</v>
      </c>
    </row>
    <row r="41" spans="2:5" ht="18" customHeight="1">
      <c r="B41" s="29"/>
      <c r="C41" s="29"/>
      <c r="D41" s="29"/>
      <c r="E41" s="29"/>
    </row>
    <row r="42" spans="2:5" ht="18" customHeight="1">
      <c r="B42" s="28" t="s">
        <v>49</v>
      </c>
      <c r="C42" s="29"/>
      <c r="D42" s="29"/>
      <c r="E42" s="29" t="s">
        <v>53</v>
      </c>
    </row>
    <row r="43" spans="2:5" ht="18" customHeight="1">
      <c r="B43" s="29"/>
      <c r="C43" s="29"/>
      <c r="D43" s="29"/>
      <c r="E43" s="29"/>
    </row>
    <row r="44" spans="2:5" ht="18" customHeight="1">
      <c r="B44" s="29" t="s">
        <v>50</v>
      </c>
      <c r="C44" s="29"/>
      <c r="D44" s="29"/>
      <c r="E44" s="29" t="s">
        <v>54</v>
      </c>
    </row>
  </sheetData>
  <sheetProtection/>
  <mergeCells count="5">
    <mergeCell ref="A2:E2"/>
    <mergeCell ref="A3:A4"/>
    <mergeCell ref="B3:B4"/>
    <mergeCell ref="C3:C4"/>
    <mergeCell ref="D3:E3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A1" sqref="A1:E44"/>
    </sheetView>
  </sheetViews>
  <sheetFormatPr defaultColWidth="9.140625" defaultRowHeight="15"/>
  <cols>
    <col min="1" max="1" width="5.7109375" style="0" customWidth="1"/>
    <col min="2" max="2" width="61.140625" style="0" customWidth="1"/>
    <col min="4" max="4" width="16.00390625" style="0" customWidth="1"/>
    <col min="5" max="5" width="23.7109375" style="0" customWidth="1"/>
  </cols>
  <sheetData>
    <row r="1" ht="15">
      <c r="E1" s="25" t="s">
        <v>75</v>
      </c>
    </row>
    <row r="2" spans="1:5" ht="50.25" customHeight="1">
      <c r="A2" s="38" t="s">
        <v>74</v>
      </c>
      <c r="B2" s="38"/>
      <c r="C2" s="38"/>
      <c r="D2" s="38"/>
      <c r="E2" s="38"/>
    </row>
    <row r="3" spans="1:5" ht="15.75">
      <c r="A3" s="39" t="s">
        <v>0</v>
      </c>
      <c r="B3" s="39" t="s">
        <v>47</v>
      </c>
      <c r="C3" s="40" t="s">
        <v>20</v>
      </c>
      <c r="D3" s="41" t="s">
        <v>1</v>
      </c>
      <c r="E3" s="42"/>
    </row>
    <row r="4" spans="1:5" ht="31.5">
      <c r="A4" s="39"/>
      <c r="B4" s="39"/>
      <c r="C4" s="40"/>
      <c r="D4" s="4" t="s">
        <v>2</v>
      </c>
      <c r="E4" s="37" t="s">
        <v>3</v>
      </c>
    </row>
    <row r="5" spans="1:5" ht="1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24.75" customHeight="1">
      <c r="A6" s="2">
        <v>1</v>
      </c>
      <c r="B6" s="10" t="s">
        <v>4</v>
      </c>
      <c r="C6" s="14">
        <v>1</v>
      </c>
      <c r="D6" s="2">
        <f>D7+D10+D15</f>
        <v>13540</v>
      </c>
      <c r="E6" s="31">
        <f>D6/118</f>
        <v>114.7457627118644</v>
      </c>
    </row>
    <row r="7" spans="1:5" ht="24.75" customHeight="1">
      <c r="A7" s="11" t="s">
        <v>5</v>
      </c>
      <c r="B7" s="12" t="s">
        <v>6</v>
      </c>
      <c r="C7" s="14">
        <v>2</v>
      </c>
      <c r="D7" s="36">
        <f>D8+D9</f>
        <v>10376</v>
      </c>
      <c r="E7" s="31">
        <f aca="true" t="shared" si="0" ref="E7:E29">D7/118</f>
        <v>87.9322033898305</v>
      </c>
    </row>
    <row r="8" spans="1:5" ht="24.75" customHeight="1">
      <c r="A8" s="11" t="s">
        <v>7</v>
      </c>
      <c r="B8" s="9" t="s">
        <v>62</v>
      </c>
      <c r="C8" s="14">
        <v>3</v>
      </c>
      <c r="D8" s="36">
        <v>6759</v>
      </c>
      <c r="E8" s="31">
        <f t="shared" si="0"/>
        <v>57.279661016949156</v>
      </c>
    </row>
    <row r="9" spans="1:5" ht="24.75" customHeight="1">
      <c r="A9" s="11" t="s">
        <v>51</v>
      </c>
      <c r="B9" s="9" t="s">
        <v>63</v>
      </c>
      <c r="C9" s="30">
        <v>4</v>
      </c>
      <c r="D9" s="36">
        <v>3617</v>
      </c>
      <c r="E9" s="31">
        <f t="shared" si="0"/>
        <v>30.652542372881356</v>
      </c>
    </row>
    <row r="10" spans="1:5" ht="24.75" customHeight="1">
      <c r="A10" s="11" t="s">
        <v>9</v>
      </c>
      <c r="B10" s="12" t="s">
        <v>8</v>
      </c>
      <c r="C10" s="30">
        <v>5</v>
      </c>
      <c r="D10" s="36">
        <f>D11+D12</f>
        <v>2383</v>
      </c>
      <c r="E10" s="31">
        <f t="shared" si="0"/>
        <v>20.194915254237287</v>
      </c>
    </row>
    <row r="11" spans="1:5" ht="24.75" customHeight="1">
      <c r="A11" s="13" t="s">
        <v>10</v>
      </c>
      <c r="B11" s="12" t="s">
        <v>59</v>
      </c>
      <c r="C11" s="14">
        <v>6</v>
      </c>
      <c r="D11" s="36">
        <v>1953</v>
      </c>
      <c r="E11" s="31">
        <f t="shared" si="0"/>
        <v>16.550847457627118</v>
      </c>
    </row>
    <row r="12" spans="1:5" ht="24.75" customHeight="1">
      <c r="A12" s="13" t="s">
        <v>61</v>
      </c>
      <c r="B12" s="9" t="s">
        <v>60</v>
      </c>
      <c r="C12" s="14">
        <v>7</v>
      </c>
      <c r="D12" s="36">
        <v>430</v>
      </c>
      <c r="E12" s="31">
        <f t="shared" si="0"/>
        <v>3.6440677966101696</v>
      </c>
    </row>
    <row r="13" spans="1:5" ht="24.75" customHeight="1">
      <c r="A13" s="13" t="s">
        <v>11</v>
      </c>
      <c r="B13" s="12" t="s">
        <v>12</v>
      </c>
      <c r="C13" s="14">
        <v>8</v>
      </c>
      <c r="D13" s="36"/>
      <c r="E13" s="31">
        <f t="shared" si="0"/>
        <v>0</v>
      </c>
    </row>
    <row r="14" spans="1:5" ht="24.75" customHeight="1">
      <c r="A14" s="13" t="s">
        <v>13</v>
      </c>
      <c r="B14" s="9"/>
      <c r="C14" s="30">
        <v>9</v>
      </c>
      <c r="D14" s="36"/>
      <c r="E14" s="31">
        <f t="shared" si="0"/>
        <v>0</v>
      </c>
    </row>
    <row r="15" spans="1:5" ht="24.75" customHeight="1">
      <c r="A15" s="13" t="s">
        <v>14</v>
      </c>
      <c r="B15" s="12" t="s">
        <v>15</v>
      </c>
      <c r="C15" s="30">
        <v>10</v>
      </c>
      <c r="D15" s="36">
        <f>D16+D17+D18</f>
        <v>781</v>
      </c>
      <c r="E15" s="31">
        <f t="shared" si="0"/>
        <v>6.61864406779661</v>
      </c>
    </row>
    <row r="16" spans="1:5" ht="24.75" customHeight="1">
      <c r="A16" s="13" t="s">
        <v>16</v>
      </c>
      <c r="B16" s="12" t="s">
        <v>59</v>
      </c>
      <c r="C16" s="14">
        <v>11</v>
      </c>
      <c r="D16" s="36">
        <v>325</v>
      </c>
      <c r="E16" s="31">
        <f t="shared" si="0"/>
        <v>2.7542372881355934</v>
      </c>
    </row>
    <row r="17" spans="1:5" ht="24.75" customHeight="1">
      <c r="A17" s="13" t="s">
        <v>65</v>
      </c>
      <c r="B17" s="9" t="s">
        <v>60</v>
      </c>
      <c r="C17" s="14">
        <v>12</v>
      </c>
      <c r="D17" s="36">
        <v>72</v>
      </c>
      <c r="E17" s="31">
        <f t="shared" si="0"/>
        <v>0.6101694915254238</v>
      </c>
    </row>
    <row r="18" spans="1:5" ht="24.75" customHeight="1">
      <c r="A18" s="13" t="s">
        <v>66</v>
      </c>
      <c r="B18" s="9" t="s">
        <v>64</v>
      </c>
      <c r="C18" s="14">
        <v>13</v>
      </c>
      <c r="D18" s="36">
        <v>384</v>
      </c>
      <c r="E18" s="31">
        <f t="shared" si="0"/>
        <v>3.2542372881355934</v>
      </c>
    </row>
    <row r="19" spans="1:5" ht="24.75" customHeight="1">
      <c r="A19" s="8" t="s">
        <v>17</v>
      </c>
      <c r="B19" s="10" t="s">
        <v>55</v>
      </c>
      <c r="C19" s="30">
        <v>14</v>
      </c>
      <c r="D19" s="2">
        <f>D20+D21</f>
        <v>1354</v>
      </c>
      <c r="E19" s="31">
        <f t="shared" si="0"/>
        <v>11.474576271186441</v>
      </c>
    </row>
    <row r="20" spans="1:5" ht="24.75" customHeight="1">
      <c r="A20" s="13" t="s">
        <v>18</v>
      </c>
      <c r="B20" s="12" t="s">
        <v>59</v>
      </c>
      <c r="C20" s="30">
        <v>15</v>
      </c>
      <c r="D20" s="36">
        <v>1109.84</v>
      </c>
      <c r="E20" s="31">
        <f t="shared" si="0"/>
        <v>9.405423728813558</v>
      </c>
    </row>
    <row r="21" spans="1:5" ht="24.75" customHeight="1">
      <c r="A21" s="13" t="s">
        <v>58</v>
      </c>
      <c r="B21" s="9" t="s">
        <v>60</v>
      </c>
      <c r="C21" s="14">
        <v>16</v>
      </c>
      <c r="D21" s="36">
        <v>244.16</v>
      </c>
      <c r="E21" s="31">
        <f t="shared" si="0"/>
        <v>2.069152542372881</v>
      </c>
    </row>
    <row r="22" spans="1:5" ht="24.75" customHeight="1">
      <c r="A22" s="8" t="s">
        <v>45</v>
      </c>
      <c r="B22" s="10" t="s">
        <v>33</v>
      </c>
      <c r="C22" s="14">
        <v>17</v>
      </c>
      <c r="D22" s="2">
        <f>D23+D24</f>
        <v>1354</v>
      </c>
      <c r="E22" s="31">
        <f t="shared" si="0"/>
        <v>11.474576271186441</v>
      </c>
    </row>
    <row r="23" spans="1:5" ht="24.75" customHeight="1">
      <c r="A23" s="13" t="s">
        <v>19</v>
      </c>
      <c r="B23" s="12" t="s">
        <v>59</v>
      </c>
      <c r="C23" s="14">
        <v>18</v>
      </c>
      <c r="D23" s="36">
        <v>1109.84</v>
      </c>
      <c r="E23" s="31">
        <f t="shared" si="0"/>
        <v>9.405423728813558</v>
      </c>
    </row>
    <row r="24" spans="1:5" ht="24.75" customHeight="1">
      <c r="A24" s="13" t="s">
        <v>57</v>
      </c>
      <c r="B24" s="9" t="s">
        <v>60</v>
      </c>
      <c r="C24" s="30">
        <v>19</v>
      </c>
      <c r="D24" s="36">
        <v>244.16</v>
      </c>
      <c r="E24" s="31">
        <f t="shared" si="0"/>
        <v>2.069152542372881</v>
      </c>
    </row>
    <row r="25" spans="1:5" ht="24.75" customHeight="1">
      <c r="A25" s="8" t="s">
        <v>46</v>
      </c>
      <c r="B25" s="10" t="s">
        <v>21</v>
      </c>
      <c r="C25" s="30">
        <v>20</v>
      </c>
      <c r="D25" s="2"/>
      <c r="E25" s="31">
        <f t="shared" si="0"/>
        <v>0</v>
      </c>
    </row>
    <row r="26" spans="1:5" ht="24.75" customHeight="1">
      <c r="A26" s="13" t="s">
        <v>22</v>
      </c>
      <c r="B26" s="9"/>
      <c r="C26" s="14">
        <v>21</v>
      </c>
      <c r="D26" s="36"/>
      <c r="E26" s="31">
        <f t="shared" si="0"/>
        <v>0</v>
      </c>
    </row>
    <row r="27" spans="1:5" ht="24.75" customHeight="1">
      <c r="A27" s="8" t="s">
        <v>23</v>
      </c>
      <c r="B27" s="6" t="s">
        <v>24</v>
      </c>
      <c r="C27" s="14">
        <v>22</v>
      </c>
      <c r="D27" s="2"/>
      <c r="E27" s="31">
        <f t="shared" si="0"/>
        <v>0</v>
      </c>
    </row>
    <row r="28" spans="1:5" ht="24.75" customHeight="1">
      <c r="A28" s="8" t="s">
        <v>25</v>
      </c>
      <c r="B28" s="10" t="s">
        <v>26</v>
      </c>
      <c r="C28" s="14">
        <v>23</v>
      </c>
      <c r="D28" s="2"/>
      <c r="E28" s="31">
        <f t="shared" si="0"/>
        <v>0</v>
      </c>
    </row>
    <row r="29" spans="1:5" ht="24.75" customHeight="1">
      <c r="A29" s="7" t="s">
        <v>34</v>
      </c>
      <c r="B29" s="12" t="s">
        <v>27</v>
      </c>
      <c r="C29" s="30">
        <v>24</v>
      </c>
      <c r="D29" s="36"/>
      <c r="E29" s="31">
        <f t="shared" si="0"/>
        <v>0</v>
      </c>
    </row>
    <row r="30" spans="1:5" ht="24.75" customHeight="1">
      <c r="A30" s="13" t="s">
        <v>35</v>
      </c>
      <c r="B30" s="9" t="s">
        <v>28</v>
      </c>
      <c r="C30" s="30">
        <v>25</v>
      </c>
      <c r="D30" s="36"/>
      <c r="E30" s="31">
        <f>D30/97</f>
        <v>0</v>
      </c>
    </row>
    <row r="31" spans="1:5" ht="24.75" customHeight="1">
      <c r="A31" s="13" t="s">
        <v>36</v>
      </c>
      <c r="B31" s="9" t="s">
        <v>29</v>
      </c>
      <c r="C31" s="14">
        <v>26</v>
      </c>
      <c r="D31" s="36"/>
      <c r="E31" s="31">
        <f>D31/97</f>
        <v>0</v>
      </c>
    </row>
    <row r="32" spans="1:5" ht="29.25" customHeight="1">
      <c r="A32" s="15" t="s">
        <v>37</v>
      </c>
      <c r="B32" s="16" t="s">
        <v>30</v>
      </c>
      <c r="C32" s="14">
        <v>27</v>
      </c>
      <c r="D32" s="17">
        <f>D6+D19+D22</f>
        <v>16248</v>
      </c>
      <c r="E32" s="18">
        <f>D32/D34</f>
        <v>137.6949152542373</v>
      </c>
    </row>
    <row r="33" spans="1:5" ht="24.75" customHeight="1">
      <c r="A33" s="15" t="s">
        <v>38</v>
      </c>
      <c r="B33" s="16" t="s">
        <v>31</v>
      </c>
      <c r="C33" s="14">
        <v>28</v>
      </c>
      <c r="D33" s="19">
        <f>D32/60</f>
        <v>270.8</v>
      </c>
      <c r="E33" s="19">
        <f>D33/D34</f>
        <v>2.294915254237288</v>
      </c>
    </row>
    <row r="34" spans="1:5" ht="24.75" customHeight="1">
      <c r="A34" s="15" t="s">
        <v>39</v>
      </c>
      <c r="B34" s="20" t="s">
        <v>32</v>
      </c>
      <c r="C34" s="30">
        <v>29</v>
      </c>
      <c r="D34" s="21">
        <v>118</v>
      </c>
      <c r="E34" s="22">
        <v>1</v>
      </c>
    </row>
    <row r="35" spans="1:5" ht="24.75" customHeight="1">
      <c r="A35" s="15" t="s">
        <v>40</v>
      </c>
      <c r="B35" s="16" t="s">
        <v>41</v>
      </c>
      <c r="C35" s="30">
        <v>30</v>
      </c>
      <c r="D35" s="18">
        <f>D33*3</f>
        <v>812.4000000000001</v>
      </c>
      <c r="E35" s="19">
        <f>D35/D34</f>
        <v>6.884745762711865</v>
      </c>
    </row>
    <row r="36" spans="1:5" ht="24.75" customHeight="1">
      <c r="A36" s="17">
        <v>12</v>
      </c>
      <c r="B36" s="23" t="s">
        <v>42</v>
      </c>
      <c r="C36" s="14">
        <v>31</v>
      </c>
      <c r="D36" s="24">
        <f>D35*20%</f>
        <v>162.48000000000002</v>
      </c>
      <c r="E36" s="24">
        <f>E35*20%</f>
        <v>1.3769491525423732</v>
      </c>
    </row>
    <row r="37" spans="1:5" ht="24.75" customHeight="1">
      <c r="A37" s="17">
        <v>13</v>
      </c>
      <c r="B37" s="16" t="s">
        <v>43</v>
      </c>
      <c r="C37" s="14">
        <v>32</v>
      </c>
      <c r="D37" s="18">
        <f>D35+D36</f>
        <v>974.8800000000001</v>
      </c>
      <c r="E37" s="18">
        <f>E35+E36</f>
        <v>8.261694915254239</v>
      </c>
    </row>
    <row r="38" spans="1:5" ht="24.75" customHeight="1">
      <c r="A38" s="17">
        <v>14</v>
      </c>
      <c r="B38" s="16" t="s">
        <v>44</v>
      </c>
      <c r="C38" s="14">
        <v>33</v>
      </c>
      <c r="D38" s="18">
        <f>D37/3</f>
        <v>324.96000000000004</v>
      </c>
      <c r="E38" s="18">
        <f>E37/3</f>
        <v>2.7538983050847463</v>
      </c>
    </row>
    <row r="40" spans="2:5" ht="18" customHeight="1">
      <c r="B40" s="28" t="s">
        <v>48</v>
      </c>
      <c r="C40" s="29"/>
      <c r="D40" s="29"/>
      <c r="E40" s="29" t="s">
        <v>52</v>
      </c>
    </row>
    <row r="41" spans="2:5" ht="18" customHeight="1">
      <c r="B41" s="29"/>
      <c r="C41" s="29"/>
      <c r="D41" s="29"/>
      <c r="E41" s="29"/>
    </row>
    <row r="42" spans="2:5" ht="18" customHeight="1">
      <c r="B42" s="28" t="s">
        <v>49</v>
      </c>
      <c r="C42" s="29"/>
      <c r="D42" s="29"/>
      <c r="E42" s="29" t="s">
        <v>53</v>
      </c>
    </row>
    <row r="43" spans="2:5" ht="18" customHeight="1">
      <c r="B43" s="29"/>
      <c r="C43" s="29"/>
      <c r="D43" s="29"/>
      <c r="E43" s="29"/>
    </row>
    <row r="44" spans="2:5" ht="18" customHeight="1">
      <c r="B44" s="29" t="s">
        <v>50</v>
      </c>
      <c r="C44" s="29"/>
      <c r="D44" s="29"/>
      <c r="E44" s="29" t="s">
        <v>54</v>
      </c>
    </row>
  </sheetData>
  <sheetProtection/>
  <mergeCells count="5">
    <mergeCell ref="A2:E2"/>
    <mergeCell ref="A3:A4"/>
    <mergeCell ref="B3:B4"/>
    <mergeCell ref="C3:C4"/>
    <mergeCell ref="D3:E3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A1" sqref="A1:E44"/>
    </sheetView>
  </sheetViews>
  <sheetFormatPr defaultColWidth="9.140625" defaultRowHeight="15"/>
  <cols>
    <col min="1" max="1" width="9.421875" style="0" customWidth="1"/>
    <col min="2" max="2" width="59.7109375" style="0" customWidth="1"/>
    <col min="4" max="4" width="12.8515625" style="0" customWidth="1"/>
    <col min="5" max="5" width="24.421875" style="0" customWidth="1"/>
  </cols>
  <sheetData>
    <row r="1" ht="15">
      <c r="E1" s="25" t="s">
        <v>77</v>
      </c>
    </row>
    <row r="2" spans="1:5" ht="57.75" customHeight="1">
      <c r="A2" s="38" t="s">
        <v>76</v>
      </c>
      <c r="B2" s="38"/>
      <c r="C2" s="38"/>
      <c r="D2" s="38"/>
      <c r="E2" s="38"/>
    </row>
    <row r="3" spans="1:5" ht="15.75">
      <c r="A3" s="39" t="s">
        <v>0</v>
      </c>
      <c r="B3" s="39" t="s">
        <v>47</v>
      </c>
      <c r="C3" s="40" t="s">
        <v>20</v>
      </c>
      <c r="D3" s="41" t="s">
        <v>1</v>
      </c>
      <c r="E3" s="42"/>
    </row>
    <row r="4" spans="1:5" ht="47.25">
      <c r="A4" s="39"/>
      <c r="B4" s="39"/>
      <c r="C4" s="40"/>
      <c r="D4" s="4" t="s">
        <v>2</v>
      </c>
      <c r="E4" s="37" t="s">
        <v>3</v>
      </c>
    </row>
    <row r="5" spans="1:5" ht="1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21.75" customHeight="1">
      <c r="A6" s="2">
        <v>1</v>
      </c>
      <c r="B6" s="10" t="s">
        <v>4</v>
      </c>
      <c r="C6" s="14">
        <v>1</v>
      </c>
      <c r="D6" s="2">
        <f>D7+D10+D15</f>
        <v>13540</v>
      </c>
      <c r="E6" s="31">
        <f>D6/68</f>
        <v>199.11764705882354</v>
      </c>
    </row>
    <row r="7" spans="1:5" ht="21.75" customHeight="1">
      <c r="A7" s="11" t="s">
        <v>5</v>
      </c>
      <c r="B7" s="12" t="s">
        <v>6</v>
      </c>
      <c r="C7" s="14">
        <v>2</v>
      </c>
      <c r="D7" s="36">
        <f>D8+D9</f>
        <v>10376</v>
      </c>
      <c r="E7" s="31">
        <f aca="true" t="shared" si="0" ref="E7:E31">D7/68</f>
        <v>152.58823529411765</v>
      </c>
    </row>
    <row r="8" spans="1:5" ht="21.75" customHeight="1">
      <c r="A8" s="11" t="s">
        <v>7</v>
      </c>
      <c r="B8" s="9" t="s">
        <v>62</v>
      </c>
      <c r="C8" s="14">
        <v>3</v>
      </c>
      <c r="D8" s="36">
        <v>6759</v>
      </c>
      <c r="E8" s="31">
        <f t="shared" si="0"/>
        <v>99.3970588235294</v>
      </c>
    </row>
    <row r="9" spans="1:5" ht="21.75" customHeight="1">
      <c r="A9" s="11" t="s">
        <v>51</v>
      </c>
      <c r="B9" s="9" t="s">
        <v>63</v>
      </c>
      <c r="C9" s="30">
        <v>4</v>
      </c>
      <c r="D9" s="36">
        <v>3617</v>
      </c>
      <c r="E9" s="31">
        <f t="shared" si="0"/>
        <v>53.19117647058823</v>
      </c>
    </row>
    <row r="10" spans="1:5" ht="21.75" customHeight="1">
      <c r="A10" s="11" t="s">
        <v>9</v>
      </c>
      <c r="B10" s="12" t="s">
        <v>8</v>
      </c>
      <c r="C10" s="30">
        <v>5</v>
      </c>
      <c r="D10" s="36">
        <f>D11+D12</f>
        <v>2383</v>
      </c>
      <c r="E10" s="31">
        <f t="shared" si="0"/>
        <v>35.044117647058826</v>
      </c>
    </row>
    <row r="11" spans="1:5" ht="21.75" customHeight="1">
      <c r="A11" s="13" t="s">
        <v>10</v>
      </c>
      <c r="B11" s="12" t="s">
        <v>59</v>
      </c>
      <c r="C11" s="14">
        <v>6</v>
      </c>
      <c r="D11" s="36">
        <v>1953</v>
      </c>
      <c r="E11" s="31">
        <f t="shared" si="0"/>
        <v>28.720588235294116</v>
      </c>
    </row>
    <row r="12" spans="1:5" ht="21.75" customHeight="1">
      <c r="A12" s="13" t="s">
        <v>61</v>
      </c>
      <c r="B12" s="9" t="s">
        <v>60</v>
      </c>
      <c r="C12" s="14">
        <v>7</v>
      </c>
      <c r="D12" s="36">
        <v>430</v>
      </c>
      <c r="E12" s="31">
        <f t="shared" si="0"/>
        <v>6.323529411764706</v>
      </c>
    </row>
    <row r="13" spans="1:5" ht="21.75" customHeight="1">
      <c r="A13" s="13" t="s">
        <v>11</v>
      </c>
      <c r="B13" s="12" t="s">
        <v>12</v>
      </c>
      <c r="C13" s="14">
        <v>8</v>
      </c>
      <c r="D13" s="36"/>
      <c r="E13" s="31">
        <f t="shared" si="0"/>
        <v>0</v>
      </c>
    </row>
    <row r="14" spans="1:5" ht="21.75" customHeight="1">
      <c r="A14" s="13" t="s">
        <v>13</v>
      </c>
      <c r="B14" s="9"/>
      <c r="C14" s="30">
        <v>9</v>
      </c>
      <c r="D14" s="36"/>
      <c r="E14" s="31">
        <f t="shared" si="0"/>
        <v>0</v>
      </c>
    </row>
    <row r="15" spans="1:5" ht="30" customHeight="1">
      <c r="A15" s="13" t="s">
        <v>14</v>
      </c>
      <c r="B15" s="12" t="s">
        <v>15</v>
      </c>
      <c r="C15" s="30">
        <v>10</v>
      </c>
      <c r="D15" s="36">
        <f>D16+D17+D18</f>
        <v>781</v>
      </c>
      <c r="E15" s="31">
        <f t="shared" si="0"/>
        <v>11.485294117647058</v>
      </c>
    </row>
    <row r="16" spans="1:5" ht="21.75" customHeight="1">
      <c r="A16" s="13" t="s">
        <v>16</v>
      </c>
      <c r="B16" s="12" t="s">
        <v>59</v>
      </c>
      <c r="C16" s="14">
        <v>11</v>
      </c>
      <c r="D16" s="36">
        <v>325</v>
      </c>
      <c r="E16" s="31">
        <f t="shared" si="0"/>
        <v>4.779411764705882</v>
      </c>
    </row>
    <row r="17" spans="1:5" ht="21.75" customHeight="1">
      <c r="A17" s="13" t="s">
        <v>65</v>
      </c>
      <c r="B17" s="9" t="s">
        <v>60</v>
      </c>
      <c r="C17" s="14">
        <v>12</v>
      </c>
      <c r="D17" s="36">
        <v>72</v>
      </c>
      <c r="E17" s="31">
        <f t="shared" si="0"/>
        <v>1.0588235294117647</v>
      </c>
    </row>
    <row r="18" spans="1:5" ht="21.75" customHeight="1">
      <c r="A18" s="13" t="s">
        <v>66</v>
      </c>
      <c r="B18" s="9" t="s">
        <v>64</v>
      </c>
      <c r="C18" s="14">
        <v>13</v>
      </c>
      <c r="D18" s="36">
        <v>384</v>
      </c>
      <c r="E18" s="31">
        <f t="shared" si="0"/>
        <v>5.647058823529412</v>
      </c>
    </row>
    <row r="19" spans="1:5" ht="34.5" customHeight="1">
      <c r="A19" s="8" t="s">
        <v>17</v>
      </c>
      <c r="B19" s="10" t="s">
        <v>55</v>
      </c>
      <c r="C19" s="30">
        <v>14</v>
      </c>
      <c r="D19" s="2">
        <f>D20+D21</f>
        <v>1354</v>
      </c>
      <c r="E19" s="31">
        <f t="shared" si="0"/>
        <v>19.91176470588235</v>
      </c>
    </row>
    <row r="20" spans="1:5" ht="21.75" customHeight="1">
      <c r="A20" s="13" t="s">
        <v>18</v>
      </c>
      <c r="B20" s="12" t="s">
        <v>59</v>
      </c>
      <c r="C20" s="30">
        <v>15</v>
      </c>
      <c r="D20" s="36">
        <v>1109.84</v>
      </c>
      <c r="E20" s="31">
        <f t="shared" si="0"/>
        <v>16.321176470588235</v>
      </c>
    </row>
    <row r="21" spans="1:5" ht="21.75" customHeight="1">
      <c r="A21" s="13" t="s">
        <v>58</v>
      </c>
      <c r="B21" s="9" t="s">
        <v>60</v>
      </c>
      <c r="C21" s="14">
        <v>16</v>
      </c>
      <c r="D21" s="36">
        <v>244.16</v>
      </c>
      <c r="E21" s="31">
        <f t="shared" si="0"/>
        <v>3.5905882352941174</v>
      </c>
    </row>
    <row r="22" spans="1:5" ht="31.5" customHeight="1">
      <c r="A22" s="8" t="s">
        <v>45</v>
      </c>
      <c r="B22" s="10" t="s">
        <v>33</v>
      </c>
      <c r="C22" s="14">
        <v>17</v>
      </c>
      <c r="D22" s="2">
        <f>D23+D24</f>
        <v>1354</v>
      </c>
      <c r="E22" s="31">
        <f t="shared" si="0"/>
        <v>19.91176470588235</v>
      </c>
    </row>
    <row r="23" spans="1:5" ht="21.75" customHeight="1">
      <c r="A23" s="13" t="s">
        <v>19</v>
      </c>
      <c r="B23" s="12" t="s">
        <v>59</v>
      </c>
      <c r="C23" s="14">
        <v>18</v>
      </c>
      <c r="D23" s="36">
        <v>1109.84</v>
      </c>
      <c r="E23" s="31">
        <f t="shared" si="0"/>
        <v>16.321176470588235</v>
      </c>
    </row>
    <row r="24" spans="1:5" ht="21.75" customHeight="1">
      <c r="A24" s="13" t="s">
        <v>57</v>
      </c>
      <c r="B24" s="9" t="s">
        <v>60</v>
      </c>
      <c r="C24" s="30">
        <v>19</v>
      </c>
      <c r="D24" s="36">
        <v>244.16</v>
      </c>
      <c r="E24" s="31">
        <f t="shared" si="0"/>
        <v>3.5905882352941174</v>
      </c>
    </row>
    <row r="25" spans="1:5" ht="21.75" customHeight="1">
      <c r="A25" s="8" t="s">
        <v>46</v>
      </c>
      <c r="B25" s="10" t="s">
        <v>21</v>
      </c>
      <c r="C25" s="30">
        <v>20</v>
      </c>
      <c r="D25" s="2"/>
      <c r="E25" s="31">
        <f t="shared" si="0"/>
        <v>0</v>
      </c>
    </row>
    <row r="26" spans="1:5" ht="21.75" customHeight="1">
      <c r="A26" s="13" t="s">
        <v>22</v>
      </c>
      <c r="B26" s="9"/>
      <c r="C26" s="14">
        <v>21</v>
      </c>
      <c r="D26" s="36"/>
      <c r="E26" s="31">
        <f t="shared" si="0"/>
        <v>0</v>
      </c>
    </row>
    <row r="27" spans="1:5" ht="21.75" customHeight="1">
      <c r="A27" s="8" t="s">
        <v>23</v>
      </c>
      <c r="B27" s="6" t="s">
        <v>24</v>
      </c>
      <c r="C27" s="14">
        <v>22</v>
      </c>
      <c r="D27" s="2"/>
      <c r="E27" s="31">
        <f t="shared" si="0"/>
        <v>0</v>
      </c>
    </row>
    <row r="28" spans="1:5" ht="21.75" customHeight="1">
      <c r="A28" s="8" t="s">
        <v>25</v>
      </c>
      <c r="B28" s="10" t="s">
        <v>26</v>
      </c>
      <c r="C28" s="14">
        <v>23</v>
      </c>
      <c r="D28" s="2"/>
      <c r="E28" s="31">
        <f t="shared" si="0"/>
        <v>0</v>
      </c>
    </row>
    <row r="29" spans="1:5" ht="21.75" customHeight="1">
      <c r="A29" s="7" t="s">
        <v>34</v>
      </c>
      <c r="B29" s="12" t="s">
        <v>27</v>
      </c>
      <c r="C29" s="30">
        <v>24</v>
      </c>
      <c r="D29" s="36"/>
      <c r="E29" s="31">
        <f t="shared" si="0"/>
        <v>0</v>
      </c>
    </row>
    <row r="30" spans="1:5" ht="21.75" customHeight="1">
      <c r="A30" s="13" t="s">
        <v>35</v>
      </c>
      <c r="B30" s="9" t="s">
        <v>28</v>
      </c>
      <c r="C30" s="30">
        <v>25</v>
      </c>
      <c r="D30" s="36"/>
      <c r="E30" s="31">
        <f t="shared" si="0"/>
        <v>0</v>
      </c>
    </row>
    <row r="31" spans="1:5" ht="21.75" customHeight="1">
      <c r="A31" s="13" t="s">
        <v>36</v>
      </c>
      <c r="B31" s="9" t="s">
        <v>29</v>
      </c>
      <c r="C31" s="14">
        <v>26</v>
      </c>
      <c r="D31" s="36"/>
      <c r="E31" s="31">
        <f t="shared" si="0"/>
        <v>0</v>
      </c>
    </row>
    <row r="32" spans="1:5" ht="29.25" customHeight="1">
      <c r="A32" s="15" t="s">
        <v>37</v>
      </c>
      <c r="B32" s="16" t="s">
        <v>30</v>
      </c>
      <c r="C32" s="14">
        <v>27</v>
      </c>
      <c r="D32" s="17">
        <f>D6+D19+D22</f>
        <v>16248</v>
      </c>
      <c r="E32" s="18">
        <f>D32/D34</f>
        <v>238.94117647058823</v>
      </c>
    </row>
    <row r="33" spans="1:5" ht="29.25" customHeight="1">
      <c r="A33" s="15" t="s">
        <v>38</v>
      </c>
      <c r="B33" s="16" t="s">
        <v>31</v>
      </c>
      <c r="C33" s="14">
        <v>28</v>
      </c>
      <c r="D33" s="19">
        <f>D32/60</f>
        <v>270.8</v>
      </c>
      <c r="E33" s="19">
        <f>D33/D34</f>
        <v>3.9823529411764707</v>
      </c>
    </row>
    <row r="34" spans="1:5" ht="29.25" customHeight="1">
      <c r="A34" s="15" t="s">
        <v>39</v>
      </c>
      <c r="B34" s="20" t="s">
        <v>32</v>
      </c>
      <c r="C34" s="30">
        <v>29</v>
      </c>
      <c r="D34" s="21">
        <v>68</v>
      </c>
      <c r="E34" s="22">
        <v>1</v>
      </c>
    </row>
    <row r="35" spans="1:5" ht="29.25" customHeight="1">
      <c r="A35" s="15" t="s">
        <v>40</v>
      </c>
      <c r="B35" s="16" t="s">
        <v>41</v>
      </c>
      <c r="C35" s="30">
        <v>30</v>
      </c>
      <c r="D35" s="18">
        <f>D33*3</f>
        <v>812.4000000000001</v>
      </c>
      <c r="E35" s="19">
        <f>D35/D34</f>
        <v>11.947058823529414</v>
      </c>
    </row>
    <row r="36" spans="1:5" ht="29.25" customHeight="1">
      <c r="A36" s="17">
        <v>12</v>
      </c>
      <c r="B36" s="23" t="s">
        <v>42</v>
      </c>
      <c r="C36" s="14">
        <v>31</v>
      </c>
      <c r="D36" s="24">
        <f>D35*20%</f>
        <v>162.48000000000002</v>
      </c>
      <c r="E36" s="24">
        <f>E35*20%</f>
        <v>2.389411764705883</v>
      </c>
    </row>
    <row r="37" spans="1:5" ht="29.25" customHeight="1">
      <c r="A37" s="17">
        <v>13</v>
      </c>
      <c r="B37" s="16" t="s">
        <v>43</v>
      </c>
      <c r="C37" s="14">
        <v>32</v>
      </c>
      <c r="D37" s="18">
        <f>D35+D36</f>
        <v>974.8800000000001</v>
      </c>
      <c r="E37" s="18">
        <f>E35+E36</f>
        <v>14.336470588235297</v>
      </c>
    </row>
    <row r="38" spans="1:5" ht="29.25" customHeight="1">
      <c r="A38" s="17">
        <v>14</v>
      </c>
      <c r="B38" s="16" t="s">
        <v>44</v>
      </c>
      <c r="C38" s="14">
        <v>33</v>
      </c>
      <c r="D38" s="18">
        <f>D37/3</f>
        <v>324.96000000000004</v>
      </c>
      <c r="E38" s="18">
        <f>E37/3</f>
        <v>4.778823529411766</v>
      </c>
    </row>
    <row r="40" spans="2:5" ht="16.5" customHeight="1">
      <c r="B40" s="28" t="s">
        <v>48</v>
      </c>
      <c r="C40" s="29"/>
      <c r="D40" s="29"/>
      <c r="E40" s="29" t="s">
        <v>52</v>
      </c>
    </row>
    <row r="41" spans="2:5" ht="16.5" customHeight="1">
      <c r="B41" s="29"/>
      <c r="C41" s="29"/>
      <c r="D41" s="29"/>
      <c r="E41" s="29"/>
    </row>
    <row r="42" spans="2:5" ht="16.5" customHeight="1">
      <c r="B42" s="28" t="s">
        <v>49</v>
      </c>
      <c r="C42" s="29"/>
      <c r="D42" s="29"/>
      <c r="E42" s="29" t="s">
        <v>53</v>
      </c>
    </row>
    <row r="43" spans="2:5" ht="16.5" customHeight="1">
      <c r="B43" s="29"/>
      <c r="C43" s="29"/>
      <c r="D43" s="29"/>
      <c r="E43" s="29"/>
    </row>
    <row r="44" spans="2:5" ht="16.5" customHeight="1">
      <c r="B44" s="29" t="s">
        <v>50</v>
      </c>
      <c r="C44" s="29"/>
      <c r="D44" s="29"/>
      <c r="E44" s="29" t="s">
        <v>54</v>
      </c>
    </row>
  </sheetData>
  <sheetProtection/>
  <mergeCells count="5">
    <mergeCell ref="A2:E2"/>
    <mergeCell ref="A3:A4"/>
    <mergeCell ref="B3:B4"/>
    <mergeCell ref="C3:C4"/>
    <mergeCell ref="D3:E3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A1" sqref="A1:E44"/>
    </sheetView>
  </sheetViews>
  <sheetFormatPr defaultColWidth="9.140625" defaultRowHeight="15"/>
  <cols>
    <col min="2" max="2" width="66.140625" style="0" customWidth="1"/>
    <col min="4" max="4" width="15.421875" style="0" customWidth="1"/>
    <col min="5" max="5" width="21.7109375" style="0" customWidth="1"/>
  </cols>
  <sheetData>
    <row r="1" ht="15">
      <c r="E1" s="25" t="s">
        <v>78</v>
      </c>
    </row>
    <row r="2" spans="1:5" ht="57" customHeight="1">
      <c r="A2" s="38" t="s">
        <v>79</v>
      </c>
      <c r="B2" s="38"/>
      <c r="C2" s="38"/>
      <c r="D2" s="38"/>
      <c r="E2" s="38"/>
    </row>
    <row r="3" spans="1:5" ht="15.75">
      <c r="A3" s="39" t="s">
        <v>0</v>
      </c>
      <c r="B3" s="39" t="s">
        <v>47</v>
      </c>
      <c r="C3" s="40" t="s">
        <v>20</v>
      </c>
      <c r="D3" s="41" t="s">
        <v>1</v>
      </c>
      <c r="E3" s="42"/>
    </row>
    <row r="4" spans="1:5" ht="31.5">
      <c r="A4" s="39"/>
      <c r="B4" s="39"/>
      <c r="C4" s="40"/>
      <c r="D4" s="4" t="s">
        <v>2</v>
      </c>
      <c r="E4" s="37" t="s">
        <v>3</v>
      </c>
    </row>
    <row r="5" spans="1:5" ht="1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24" customHeight="1">
      <c r="A6" s="2">
        <v>1</v>
      </c>
      <c r="B6" s="10" t="s">
        <v>4</v>
      </c>
      <c r="C6" s="14">
        <v>1</v>
      </c>
      <c r="D6" s="2">
        <f>D7+D10+D15</f>
        <v>12156</v>
      </c>
      <c r="E6" s="31">
        <f>D6/32</f>
        <v>379.875</v>
      </c>
    </row>
    <row r="7" spans="1:5" ht="24" customHeight="1">
      <c r="A7" s="11" t="s">
        <v>5</v>
      </c>
      <c r="B7" s="12" t="s">
        <v>6</v>
      </c>
      <c r="C7" s="14">
        <v>2</v>
      </c>
      <c r="D7" s="36">
        <f>D8+D9</f>
        <v>9296</v>
      </c>
      <c r="E7" s="31">
        <f aca="true" t="shared" si="0" ref="E7:E31">D7/32</f>
        <v>290.5</v>
      </c>
    </row>
    <row r="8" spans="1:5" ht="24" customHeight="1">
      <c r="A8" s="11" t="s">
        <v>7</v>
      </c>
      <c r="B8" s="9" t="s">
        <v>62</v>
      </c>
      <c r="C8" s="14">
        <v>3</v>
      </c>
      <c r="D8" s="36">
        <v>6389</v>
      </c>
      <c r="E8" s="31">
        <f t="shared" si="0"/>
        <v>199.65625</v>
      </c>
    </row>
    <row r="9" spans="1:5" ht="24" customHeight="1">
      <c r="A9" s="11" t="s">
        <v>51</v>
      </c>
      <c r="B9" s="9" t="s">
        <v>63</v>
      </c>
      <c r="C9" s="30">
        <v>4</v>
      </c>
      <c r="D9" s="36">
        <v>2907</v>
      </c>
      <c r="E9" s="31">
        <f t="shared" si="0"/>
        <v>90.84375</v>
      </c>
    </row>
    <row r="10" spans="1:5" ht="24" customHeight="1">
      <c r="A10" s="11" t="s">
        <v>9</v>
      </c>
      <c r="B10" s="12" t="s">
        <v>8</v>
      </c>
      <c r="C10" s="30">
        <v>5</v>
      </c>
      <c r="D10" s="36">
        <f>D11+D12</f>
        <v>2194</v>
      </c>
      <c r="E10" s="31">
        <f t="shared" si="0"/>
        <v>68.5625</v>
      </c>
    </row>
    <row r="11" spans="1:5" ht="24" customHeight="1">
      <c r="A11" s="13" t="s">
        <v>10</v>
      </c>
      <c r="B11" s="12" t="s">
        <v>59</v>
      </c>
      <c r="C11" s="14">
        <v>6</v>
      </c>
      <c r="D11" s="36">
        <v>1798</v>
      </c>
      <c r="E11" s="31">
        <f t="shared" si="0"/>
        <v>56.1875</v>
      </c>
    </row>
    <row r="12" spans="1:5" ht="24" customHeight="1">
      <c r="A12" s="13" t="s">
        <v>61</v>
      </c>
      <c r="B12" s="9" t="s">
        <v>60</v>
      </c>
      <c r="C12" s="14">
        <v>7</v>
      </c>
      <c r="D12" s="36">
        <v>396</v>
      </c>
      <c r="E12" s="31">
        <f t="shared" si="0"/>
        <v>12.375</v>
      </c>
    </row>
    <row r="13" spans="1:5" ht="24" customHeight="1">
      <c r="A13" s="13" t="s">
        <v>11</v>
      </c>
      <c r="B13" s="12" t="s">
        <v>12</v>
      </c>
      <c r="C13" s="14">
        <v>8</v>
      </c>
      <c r="D13" s="36"/>
      <c r="E13" s="31">
        <f t="shared" si="0"/>
        <v>0</v>
      </c>
    </row>
    <row r="14" spans="1:5" ht="24" customHeight="1">
      <c r="A14" s="13" t="s">
        <v>13</v>
      </c>
      <c r="B14" s="9"/>
      <c r="C14" s="30">
        <v>9</v>
      </c>
      <c r="D14" s="36"/>
      <c r="E14" s="31">
        <f t="shared" si="0"/>
        <v>0</v>
      </c>
    </row>
    <row r="15" spans="1:5" ht="30.75" customHeight="1">
      <c r="A15" s="13" t="s">
        <v>14</v>
      </c>
      <c r="B15" s="12" t="s">
        <v>15</v>
      </c>
      <c r="C15" s="30">
        <v>10</v>
      </c>
      <c r="D15" s="36">
        <f>D16+D17+D18</f>
        <v>666</v>
      </c>
      <c r="E15" s="31">
        <f t="shared" si="0"/>
        <v>20.8125</v>
      </c>
    </row>
    <row r="16" spans="1:5" ht="24" customHeight="1">
      <c r="A16" s="13" t="s">
        <v>16</v>
      </c>
      <c r="B16" s="12" t="s">
        <v>59</v>
      </c>
      <c r="C16" s="14">
        <v>11</v>
      </c>
      <c r="D16" s="36">
        <v>296</v>
      </c>
      <c r="E16" s="31">
        <f t="shared" si="0"/>
        <v>9.25</v>
      </c>
    </row>
    <row r="17" spans="1:5" ht="24" customHeight="1">
      <c r="A17" s="13" t="s">
        <v>65</v>
      </c>
      <c r="B17" s="9" t="s">
        <v>60</v>
      </c>
      <c r="C17" s="14">
        <v>12</v>
      </c>
      <c r="D17" s="36">
        <v>65</v>
      </c>
      <c r="E17" s="31">
        <f t="shared" si="0"/>
        <v>2.03125</v>
      </c>
    </row>
    <row r="18" spans="1:5" ht="24" customHeight="1">
      <c r="A18" s="13" t="s">
        <v>66</v>
      </c>
      <c r="B18" s="9" t="s">
        <v>64</v>
      </c>
      <c r="C18" s="14">
        <v>13</v>
      </c>
      <c r="D18" s="36">
        <v>305</v>
      </c>
      <c r="E18" s="31">
        <f t="shared" si="0"/>
        <v>9.53125</v>
      </c>
    </row>
    <row r="19" spans="1:5" ht="32.25" customHeight="1">
      <c r="A19" s="8" t="s">
        <v>17</v>
      </c>
      <c r="B19" s="10" t="s">
        <v>55</v>
      </c>
      <c r="C19" s="30">
        <v>14</v>
      </c>
      <c r="D19" s="2">
        <f>D20+D21</f>
        <v>1215.6</v>
      </c>
      <c r="E19" s="31">
        <f t="shared" si="0"/>
        <v>37.9875</v>
      </c>
    </row>
    <row r="20" spans="1:5" ht="24" customHeight="1">
      <c r="A20" s="13" t="s">
        <v>18</v>
      </c>
      <c r="B20" s="12" t="s">
        <v>59</v>
      </c>
      <c r="C20" s="30">
        <v>15</v>
      </c>
      <c r="D20" s="36">
        <v>996.39</v>
      </c>
      <c r="E20" s="31">
        <f t="shared" si="0"/>
        <v>31.1371875</v>
      </c>
    </row>
    <row r="21" spans="1:5" ht="24" customHeight="1">
      <c r="A21" s="13" t="s">
        <v>58</v>
      </c>
      <c r="B21" s="9" t="s">
        <v>60</v>
      </c>
      <c r="C21" s="14">
        <v>16</v>
      </c>
      <c r="D21" s="36">
        <v>219.21</v>
      </c>
      <c r="E21" s="31">
        <f t="shared" si="0"/>
        <v>6.8503125</v>
      </c>
    </row>
    <row r="22" spans="1:5" ht="30.75" customHeight="1">
      <c r="A22" s="8" t="s">
        <v>45</v>
      </c>
      <c r="B22" s="10" t="s">
        <v>33</v>
      </c>
      <c r="C22" s="14">
        <v>17</v>
      </c>
      <c r="D22" s="2">
        <f>D23+D24</f>
        <v>1215.6</v>
      </c>
      <c r="E22" s="31">
        <f t="shared" si="0"/>
        <v>37.9875</v>
      </c>
    </row>
    <row r="23" spans="1:5" ht="24" customHeight="1">
      <c r="A23" s="13" t="s">
        <v>19</v>
      </c>
      <c r="B23" s="12" t="s">
        <v>59</v>
      </c>
      <c r="C23" s="14">
        <v>18</v>
      </c>
      <c r="D23" s="36">
        <v>996.39</v>
      </c>
      <c r="E23" s="31">
        <f t="shared" si="0"/>
        <v>31.1371875</v>
      </c>
    </row>
    <row r="24" spans="1:5" ht="24" customHeight="1">
      <c r="A24" s="13" t="s">
        <v>57</v>
      </c>
      <c r="B24" s="9" t="s">
        <v>60</v>
      </c>
      <c r="C24" s="30">
        <v>19</v>
      </c>
      <c r="D24" s="36">
        <v>219.21</v>
      </c>
      <c r="E24" s="31">
        <f t="shared" si="0"/>
        <v>6.8503125</v>
      </c>
    </row>
    <row r="25" spans="1:5" ht="24" customHeight="1">
      <c r="A25" s="8" t="s">
        <v>46</v>
      </c>
      <c r="B25" s="10" t="s">
        <v>21</v>
      </c>
      <c r="C25" s="30">
        <v>20</v>
      </c>
      <c r="D25" s="2"/>
      <c r="E25" s="31">
        <f t="shared" si="0"/>
        <v>0</v>
      </c>
    </row>
    <row r="26" spans="1:5" ht="24" customHeight="1">
      <c r="A26" s="13" t="s">
        <v>22</v>
      </c>
      <c r="B26" s="9"/>
      <c r="C26" s="14">
        <v>21</v>
      </c>
      <c r="D26" s="36"/>
      <c r="E26" s="31">
        <f t="shared" si="0"/>
        <v>0</v>
      </c>
    </row>
    <row r="27" spans="1:5" ht="24" customHeight="1">
      <c r="A27" s="8" t="s">
        <v>23</v>
      </c>
      <c r="B27" s="6" t="s">
        <v>24</v>
      </c>
      <c r="C27" s="14">
        <v>22</v>
      </c>
      <c r="D27" s="2"/>
      <c r="E27" s="31">
        <f t="shared" si="0"/>
        <v>0</v>
      </c>
    </row>
    <row r="28" spans="1:5" ht="24" customHeight="1">
      <c r="A28" s="8" t="s">
        <v>25</v>
      </c>
      <c r="B28" s="10" t="s">
        <v>26</v>
      </c>
      <c r="C28" s="14">
        <v>23</v>
      </c>
      <c r="D28" s="2"/>
      <c r="E28" s="31">
        <f t="shared" si="0"/>
        <v>0</v>
      </c>
    </row>
    <row r="29" spans="1:5" ht="24" customHeight="1">
      <c r="A29" s="7" t="s">
        <v>34</v>
      </c>
      <c r="B29" s="12" t="s">
        <v>27</v>
      </c>
      <c r="C29" s="30">
        <v>24</v>
      </c>
      <c r="D29" s="36"/>
      <c r="E29" s="31">
        <f t="shared" si="0"/>
        <v>0</v>
      </c>
    </row>
    <row r="30" spans="1:5" ht="24" customHeight="1">
      <c r="A30" s="13" t="s">
        <v>35</v>
      </c>
      <c r="B30" s="9" t="s">
        <v>28</v>
      </c>
      <c r="C30" s="30">
        <v>25</v>
      </c>
      <c r="D30" s="36"/>
      <c r="E30" s="31">
        <f t="shared" si="0"/>
        <v>0</v>
      </c>
    </row>
    <row r="31" spans="1:5" ht="24" customHeight="1">
      <c r="A31" s="13" t="s">
        <v>36</v>
      </c>
      <c r="B31" s="9" t="s">
        <v>29</v>
      </c>
      <c r="C31" s="14">
        <v>26</v>
      </c>
      <c r="D31" s="36"/>
      <c r="E31" s="31">
        <f t="shared" si="0"/>
        <v>0</v>
      </c>
    </row>
    <row r="32" spans="1:5" ht="30" customHeight="1">
      <c r="A32" s="15" t="s">
        <v>37</v>
      </c>
      <c r="B32" s="16" t="s">
        <v>30</v>
      </c>
      <c r="C32" s="14">
        <v>27</v>
      </c>
      <c r="D32" s="17">
        <f>D6+D19+D22</f>
        <v>14587.2</v>
      </c>
      <c r="E32" s="18">
        <f>D32/D34</f>
        <v>455.85</v>
      </c>
    </row>
    <row r="33" spans="1:5" ht="30" customHeight="1">
      <c r="A33" s="15" t="s">
        <v>38</v>
      </c>
      <c r="B33" s="16" t="s">
        <v>31</v>
      </c>
      <c r="C33" s="14">
        <v>28</v>
      </c>
      <c r="D33" s="19">
        <f>D32/60</f>
        <v>243.12</v>
      </c>
      <c r="E33" s="19">
        <f>D33/D34</f>
        <v>7.5975</v>
      </c>
    </row>
    <row r="34" spans="1:5" ht="30" customHeight="1">
      <c r="A34" s="15" t="s">
        <v>39</v>
      </c>
      <c r="B34" s="20" t="s">
        <v>32</v>
      </c>
      <c r="C34" s="30">
        <v>29</v>
      </c>
      <c r="D34" s="21">
        <v>32</v>
      </c>
      <c r="E34" s="22">
        <v>1</v>
      </c>
    </row>
    <row r="35" spans="1:5" ht="30" customHeight="1">
      <c r="A35" s="15" t="s">
        <v>40</v>
      </c>
      <c r="B35" s="16" t="s">
        <v>41</v>
      </c>
      <c r="C35" s="30">
        <v>30</v>
      </c>
      <c r="D35" s="18">
        <f>D33*3</f>
        <v>729.36</v>
      </c>
      <c r="E35" s="19">
        <f>D35/D34</f>
        <v>22.7925</v>
      </c>
    </row>
    <row r="36" spans="1:5" ht="30" customHeight="1">
      <c r="A36" s="17">
        <v>12</v>
      </c>
      <c r="B36" s="23" t="s">
        <v>42</v>
      </c>
      <c r="C36" s="14">
        <v>31</v>
      </c>
      <c r="D36" s="24">
        <f>D35*20%</f>
        <v>145.872</v>
      </c>
      <c r="E36" s="24">
        <f>E35*20%</f>
        <v>4.5585</v>
      </c>
    </row>
    <row r="37" spans="1:5" ht="30" customHeight="1">
      <c r="A37" s="17">
        <v>13</v>
      </c>
      <c r="B37" s="16" t="s">
        <v>43</v>
      </c>
      <c r="C37" s="14">
        <v>32</v>
      </c>
      <c r="D37" s="18">
        <f>D35+D36</f>
        <v>875.232</v>
      </c>
      <c r="E37" s="18">
        <f>E35+E36</f>
        <v>27.351</v>
      </c>
    </row>
    <row r="38" spans="1:5" ht="30" customHeight="1">
      <c r="A38" s="17">
        <v>14</v>
      </c>
      <c r="B38" s="16" t="s">
        <v>44</v>
      </c>
      <c r="C38" s="14">
        <v>33</v>
      </c>
      <c r="D38" s="18">
        <f>D37/3</f>
        <v>291.74399999999997</v>
      </c>
      <c r="E38" s="18">
        <f>E37/3</f>
        <v>9.116999999999999</v>
      </c>
    </row>
    <row r="39" ht="17.25" customHeight="1"/>
    <row r="40" spans="2:5" ht="17.25" customHeight="1">
      <c r="B40" s="28" t="s">
        <v>48</v>
      </c>
      <c r="C40" s="29"/>
      <c r="D40" s="29"/>
      <c r="E40" s="29" t="s">
        <v>52</v>
      </c>
    </row>
    <row r="41" spans="2:5" ht="17.25" customHeight="1">
      <c r="B41" s="29"/>
      <c r="C41" s="29"/>
      <c r="D41" s="29"/>
      <c r="E41" s="29"/>
    </row>
    <row r="42" spans="2:5" ht="17.25" customHeight="1">
      <c r="B42" s="28" t="s">
        <v>49</v>
      </c>
      <c r="C42" s="29"/>
      <c r="D42" s="29"/>
      <c r="E42" s="29" t="s">
        <v>53</v>
      </c>
    </row>
    <row r="43" spans="2:5" ht="17.25" customHeight="1">
      <c r="B43" s="29"/>
      <c r="C43" s="29"/>
      <c r="D43" s="29"/>
      <c r="E43" s="29"/>
    </row>
    <row r="44" spans="2:5" ht="17.25" customHeight="1">
      <c r="B44" s="29" t="s">
        <v>50</v>
      </c>
      <c r="C44" s="29"/>
      <c r="D44" s="29"/>
      <c r="E44" s="29" t="s">
        <v>54</v>
      </c>
    </row>
  </sheetData>
  <sheetProtection/>
  <mergeCells count="5">
    <mergeCell ref="A2:E2"/>
    <mergeCell ref="A3:A4"/>
    <mergeCell ref="B3:B4"/>
    <mergeCell ref="C3:C4"/>
    <mergeCell ref="D3:E3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A1" sqref="A1:E44"/>
    </sheetView>
  </sheetViews>
  <sheetFormatPr defaultColWidth="9.140625" defaultRowHeight="15"/>
  <cols>
    <col min="2" max="2" width="64.28125" style="0" customWidth="1"/>
    <col min="4" max="4" width="16.8515625" style="0" customWidth="1"/>
    <col min="5" max="5" width="24.00390625" style="0" customWidth="1"/>
  </cols>
  <sheetData>
    <row r="1" ht="15">
      <c r="E1" s="25" t="s">
        <v>81</v>
      </c>
    </row>
    <row r="2" spans="1:5" ht="56.25" customHeight="1">
      <c r="A2" s="38" t="s">
        <v>80</v>
      </c>
      <c r="B2" s="38"/>
      <c r="C2" s="38"/>
      <c r="D2" s="38"/>
      <c r="E2" s="38"/>
    </row>
    <row r="3" spans="1:5" ht="15.75">
      <c r="A3" s="39" t="s">
        <v>0</v>
      </c>
      <c r="B3" s="39" t="s">
        <v>47</v>
      </c>
      <c r="C3" s="40" t="s">
        <v>20</v>
      </c>
      <c r="D3" s="41" t="s">
        <v>1</v>
      </c>
      <c r="E3" s="42"/>
    </row>
    <row r="4" spans="1:5" ht="31.5">
      <c r="A4" s="39"/>
      <c r="B4" s="39"/>
      <c r="C4" s="40"/>
      <c r="D4" s="4" t="s">
        <v>2</v>
      </c>
      <c r="E4" s="37" t="s">
        <v>3</v>
      </c>
    </row>
    <row r="5" spans="1:5" ht="1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27" customHeight="1">
      <c r="A6" s="2">
        <v>1</v>
      </c>
      <c r="B6" s="10" t="s">
        <v>4</v>
      </c>
      <c r="C6" s="14">
        <v>1</v>
      </c>
      <c r="D6" s="2">
        <f>D7+D10+D15</f>
        <v>12156</v>
      </c>
      <c r="E6" s="31">
        <f>D6/32</f>
        <v>379.875</v>
      </c>
    </row>
    <row r="7" spans="1:5" ht="27" customHeight="1">
      <c r="A7" s="11" t="s">
        <v>5</v>
      </c>
      <c r="B7" s="12" t="s">
        <v>6</v>
      </c>
      <c r="C7" s="14">
        <v>2</v>
      </c>
      <c r="D7" s="36">
        <f>D8+D9</f>
        <v>9296</v>
      </c>
      <c r="E7" s="31">
        <f aca="true" t="shared" si="0" ref="E7:E31">D7/32</f>
        <v>290.5</v>
      </c>
    </row>
    <row r="8" spans="1:5" ht="27" customHeight="1">
      <c r="A8" s="11" t="s">
        <v>7</v>
      </c>
      <c r="B8" s="9" t="s">
        <v>62</v>
      </c>
      <c r="C8" s="14">
        <v>3</v>
      </c>
      <c r="D8" s="36">
        <v>6389</v>
      </c>
      <c r="E8" s="31">
        <f t="shared" si="0"/>
        <v>199.65625</v>
      </c>
    </row>
    <row r="9" spans="1:5" ht="27" customHeight="1">
      <c r="A9" s="11" t="s">
        <v>51</v>
      </c>
      <c r="B9" s="9" t="s">
        <v>63</v>
      </c>
      <c r="C9" s="30">
        <v>4</v>
      </c>
      <c r="D9" s="36">
        <v>2907</v>
      </c>
      <c r="E9" s="31">
        <f t="shared" si="0"/>
        <v>90.84375</v>
      </c>
    </row>
    <row r="10" spans="1:5" ht="27" customHeight="1">
      <c r="A10" s="11" t="s">
        <v>9</v>
      </c>
      <c r="B10" s="12" t="s">
        <v>8</v>
      </c>
      <c r="C10" s="30">
        <v>5</v>
      </c>
      <c r="D10" s="36">
        <f>D11+D12</f>
        <v>2194</v>
      </c>
      <c r="E10" s="31">
        <f t="shared" si="0"/>
        <v>68.5625</v>
      </c>
    </row>
    <row r="11" spans="1:5" ht="27" customHeight="1">
      <c r="A11" s="13" t="s">
        <v>10</v>
      </c>
      <c r="B11" s="12" t="s">
        <v>59</v>
      </c>
      <c r="C11" s="14">
        <v>6</v>
      </c>
      <c r="D11" s="36">
        <v>1798</v>
      </c>
      <c r="E11" s="31">
        <f t="shared" si="0"/>
        <v>56.1875</v>
      </c>
    </row>
    <row r="12" spans="1:5" ht="27" customHeight="1">
      <c r="A12" s="13" t="s">
        <v>61</v>
      </c>
      <c r="B12" s="9" t="s">
        <v>60</v>
      </c>
      <c r="C12" s="14">
        <v>7</v>
      </c>
      <c r="D12" s="36">
        <v>396</v>
      </c>
      <c r="E12" s="31">
        <f t="shared" si="0"/>
        <v>12.375</v>
      </c>
    </row>
    <row r="13" spans="1:5" ht="27" customHeight="1">
      <c r="A13" s="13" t="s">
        <v>11</v>
      </c>
      <c r="B13" s="12" t="s">
        <v>12</v>
      </c>
      <c r="C13" s="14">
        <v>8</v>
      </c>
      <c r="D13" s="36"/>
      <c r="E13" s="31">
        <f t="shared" si="0"/>
        <v>0</v>
      </c>
    </row>
    <row r="14" spans="1:5" ht="27" customHeight="1">
      <c r="A14" s="13" t="s">
        <v>13</v>
      </c>
      <c r="B14" s="9"/>
      <c r="C14" s="30">
        <v>9</v>
      </c>
      <c r="D14" s="36"/>
      <c r="E14" s="31">
        <f t="shared" si="0"/>
        <v>0</v>
      </c>
    </row>
    <row r="15" spans="1:5" ht="27" customHeight="1">
      <c r="A15" s="13" t="s">
        <v>14</v>
      </c>
      <c r="B15" s="12" t="s">
        <v>15</v>
      </c>
      <c r="C15" s="30">
        <v>10</v>
      </c>
      <c r="D15" s="36">
        <f>D16+D17+D18</f>
        <v>666</v>
      </c>
      <c r="E15" s="31">
        <f t="shared" si="0"/>
        <v>20.8125</v>
      </c>
    </row>
    <row r="16" spans="1:5" ht="27" customHeight="1">
      <c r="A16" s="13" t="s">
        <v>16</v>
      </c>
      <c r="B16" s="12" t="s">
        <v>59</v>
      </c>
      <c r="C16" s="14">
        <v>11</v>
      </c>
      <c r="D16" s="36">
        <v>296</v>
      </c>
      <c r="E16" s="31">
        <f t="shared" si="0"/>
        <v>9.25</v>
      </c>
    </row>
    <row r="17" spans="1:5" ht="27" customHeight="1">
      <c r="A17" s="13" t="s">
        <v>65</v>
      </c>
      <c r="B17" s="9" t="s">
        <v>60</v>
      </c>
      <c r="C17" s="14">
        <v>12</v>
      </c>
      <c r="D17" s="36">
        <v>65</v>
      </c>
      <c r="E17" s="31">
        <f t="shared" si="0"/>
        <v>2.03125</v>
      </c>
    </row>
    <row r="18" spans="1:5" ht="27" customHeight="1">
      <c r="A18" s="13" t="s">
        <v>66</v>
      </c>
      <c r="B18" s="9" t="s">
        <v>64</v>
      </c>
      <c r="C18" s="14">
        <v>13</v>
      </c>
      <c r="D18" s="36">
        <v>305</v>
      </c>
      <c r="E18" s="31">
        <f t="shared" si="0"/>
        <v>9.53125</v>
      </c>
    </row>
    <row r="19" spans="1:5" ht="33" customHeight="1">
      <c r="A19" s="8" t="s">
        <v>17</v>
      </c>
      <c r="B19" s="10" t="s">
        <v>55</v>
      </c>
      <c r="C19" s="30">
        <v>14</v>
      </c>
      <c r="D19" s="2">
        <f>D20+D21</f>
        <v>1215.6</v>
      </c>
      <c r="E19" s="31">
        <f t="shared" si="0"/>
        <v>37.9875</v>
      </c>
    </row>
    <row r="20" spans="1:5" ht="27" customHeight="1">
      <c r="A20" s="13" t="s">
        <v>18</v>
      </c>
      <c r="B20" s="12" t="s">
        <v>59</v>
      </c>
      <c r="C20" s="30">
        <v>15</v>
      </c>
      <c r="D20" s="36">
        <v>996.39</v>
      </c>
      <c r="E20" s="31">
        <f t="shared" si="0"/>
        <v>31.1371875</v>
      </c>
    </row>
    <row r="21" spans="1:5" ht="27" customHeight="1">
      <c r="A21" s="13" t="s">
        <v>58</v>
      </c>
      <c r="B21" s="9" t="s">
        <v>60</v>
      </c>
      <c r="C21" s="14">
        <v>16</v>
      </c>
      <c r="D21" s="36">
        <v>219.21</v>
      </c>
      <c r="E21" s="31">
        <f t="shared" si="0"/>
        <v>6.8503125</v>
      </c>
    </row>
    <row r="22" spans="1:5" ht="31.5" customHeight="1">
      <c r="A22" s="8" t="s">
        <v>45</v>
      </c>
      <c r="B22" s="10" t="s">
        <v>33</v>
      </c>
      <c r="C22" s="14">
        <v>17</v>
      </c>
      <c r="D22" s="2">
        <f>D23+D24</f>
        <v>1215.6</v>
      </c>
      <c r="E22" s="31">
        <f t="shared" si="0"/>
        <v>37.9875</v>
      </c>
    </row>
    <row r="23" spans="1:5" ht="27" customHeight="1">
      <c r="A23" s="13" t="s">
        <v>19</v>
      </c>
      <c r="B23" s="12" t="s">
        <v>59</v>
      </c>
      <c r="C23" s="14">
        <v>18</v>
      </c>
      <c r="D23" s="36">
        <v>996.39</v>
      </c>
      <c r="E23" s="31">
        <f t="shared" si="0"/>
        <v>31.1371875</v>
      </c>
    </row>
    <row r="24" spans="1:5" ht="27" customHeight="1">
      <c r="A24" s="13" t="s">
        <v>57</v>
      </c>
      <c r="B24" s="9" t="s">
        <v>60</v>
      </c>
      <c r="C24" s="30">
        <v>19</v>
      </c>
      <c r="D24" s="36">
        <v>219.21</v>
      </c>
      <c r="E24" s="31">
        <f t="shared" si="0"/>
        <v>6.8503125</v>
      </c>
    </row>
    <row r="25" spans="1:5" ht="27" customHeight="1">
      <c r="A25" s="8" t="s">
        <v>46</v>
      </c>
      <c r="B25" s="10" t="s">
        <v>21</v>
      </c>
      <c r="C25" s="30">
        <v>20</v>
      </c>
      <c r="D25" s="2"/>
      <c r="E25" s="31">
        <f t="shared" si="0"/>
        <v>0</v>
      </c>
    </row>
    <row r="26" spans="1:5" ht="27" customHeight="1">
      <c r="A26" s="13" t="s">
        <v>22</v>
      </c>
      <c r="B26" s="9"/>
      <c r="C26" s="14">
        <v>21</v>
      </c>
      <c r="D26" s="36"/>
      <c r="E26" s="31">
        <f t="shared" si="0"/>
        <v>0</v>
      </c>
    </row>
    <row r="27" spans="1:5" ht="27" customHeight="1">
      <c r="A27" s="8" t="s">
        <v>23</v>
      </c>
      <c r="B27" s="6" t="s">
        <v>24</v>
      </c>
      <c r="C27" s="14">
        <v>22</v>
      </c>
      <c r="D27" s="2"/>
      <c r="E27" s="31">
        <f t="shared" si="0"/>
        <v>0</v>
      </c>
    </row>
    <row r="28" spans="1:5" ht="27" customHeight="1">
      <c r="A28" s="8" t="s">
        <v>25</v>
      </c>
      <c r="B28" s="10" t="s">
        <v>26</v>
      </c>
      <c r="C28" s="14">
        <v>23</v>
      </c>
      <c r="D28" s="2"/>
      <c r="E28" s="31">
        <f t="shared" si="0"/>
        <v>0</v>
      </c>
    </row>
    <row r="29" spans="1:5" ht="27" customHeight="1">
      <c r="A29" s="7" t="s">
        <v>34</v>
      </c>
      <c r="B29" s="12" t="s">
        <v>27</v>
      </c>
      <c r="C29" s="30">
        <v>24</v>
      </c>
      <c r="D29" s="36"/>
      <c r="E29" s="31">
        <f t="shared" si="0"/>
        <v>0</v>
      </c>
    </row>
    <row r="30" spans="1:5" ht="27" customHeight="1">
      <c r="A30" s="13" t="s">
        <v>35</v>
      </c>
      <c r="B30" s="9" t="s">
        <v>28</v>
      </c>
      <c r="C30" s="30">
        <v>25</v>
      </c>
      <c r="D30" s="36"/>
      <c r="E30" s="31">
        <f t="shared" si="0"/>
        <v>0</v>
      </c>
    </row>
    <row r="31" spans="1:5" ht="27" customHeight="1">
      <c r="A31" s="13" t="s">
        <v>36</v>
      </c>
      <c r="B31" s="9" t="s">
        <v>29</v>
      </c>
      <c r="C31" s="14">
        <v>26</v>
      </c>
      <c r="D31" s="36"/>
      <c r="E31" s="31">
        <f t="shared" si="0"/>
        <v>0</v>
      </c>
    </row>
    <row r="32" spans="1:5" ht="27" customHeight="1">
      <c r="A32" s="15" t="s">
        <v>37</v>
      </c>
      <c r="B32" s="16" t="s">
        <v>30</v>
      </c>
      <c r="C32" s="14">
        <v>27</v>
      </c>
      <c r="D32" s="17">
        <f>D6+D19+D22</f>
        <v>14587.2</v>
      </c>
      <c r="E32" s="18">
        <f>D32/D34</f>
        <v>455.85</v>
      </c>
    </row>
    <row r="33" spans="1:5" ht="27" customHeight="1">
      <c r="A33" s="15" t="s">
        <v>38</v>
      </c>
      <c r="B33" s="16" t="s">
        <v>31</v>
      </c>
      <c r="C33" s="14">
        <v>28</v>
      </c>
      <c r="D33" s="19">
        <f>D32/60</f>
        <v>243.12</v>
      </c>
      <c r="E33" s="19">
        <f>D33/D34</f>
        <v>7.5975</v>
      </c>
    </row>
    <row r="34" spans="1:5" ht="27" customHeight="1">
      <c r="A34" s="15" t="s">
        <v>39</v>
      </c>
      <c r="B34" s="20" t="s">
        <v>32</v>
      </c>
      <c r="C34" s="30">
        <v>29</v>
      </c>
      <c r="D34" s="21">
        <v>32</v>
      </c>
      <c r="E34" s="22">
        <v>1</v>
      </c>
    </row>
    <row r="35" spans="1:5" ht="27" customHeight="1">
      <c r="A35" s="15" t="s">
        <v>40</v>
      </c>
      <c r="B35" s="16" t="s">
        <v>41</v>
      </c>
      <c r="C35" s="30">
        <v>30</v>
      </c>
      <c r="D35" s="18">
        <f>D33*3</f>
        <v>729.36</v>
      </c>
      <c r="E35" s="19">
        <f>D35/D34</f>
        <v>22.7925</v>
      </c>
    </row>
    <row r="36" spans="1:5" ht="27" customHeight="1">
      <c r="A36" s="17">
        <v>12</v>
      </c>
      <c r="B36" s="23" t="s">
        <v>42</v>
      </c>
      <c r="C36" s="14">
        <v>31</v>
      </c>
      <c r="D36" s="24">
        <f>D35*20%</f>
        <v>145.872</v>
      </c>
      <c r="E36" s="24">
        <f>E35*20%</f>
        <v>4.5585</v>
      </c>
    </row>
    <row r="37" spans="1:5" ht="27" customHeight="1">
      <c r="A37" s="17">
        <v>13</v>
      </c>
      <c r="B37" s="16" t="s">
        <v>43</v>
      </c>
      <c r="C37" s="14">
        <v>32</v>
      </c>
      <c r="D37" s="18">
        <f>D35+D36</f>
        <v>875.232</v>
      </c>
      <c r="E37" s="18">
        <f>E35+E36</f>
        <v>27.351</v>
      </c>
    </row>
    <row r="38" spans="1:5" ht="27" customHeight="1">
      <c r="A38" s="17">
        <v>14</v>
      </c>
      <c r="B38" s="16" t="s">
        <v>44</v>
      </c>
      <c r="C38" s="14">
        <v>33</v>
      </c>
      <c r="D38" s="18">
        <f>D37/3</f>
        <v>291.74399999999997</v>
      </c>
      <c r="E38" s="18">
        <f>E37/3</f>
        <v>9.116999999999999</v>
      </c>
    </row>
    <row r="39" ht="16.5" customHeight="1"/>
    <row r="40" spans="2:5" ht="16.5" customHeight="1">
      <c r="B40" s="28" t="s">
        <v>48</v>
      </c>
      <c r="C40" s="29"/>
      <c r="D40" s="29"/>
      <c r="E40" s="29" t="s">
        <v>52</v>
      </c>
    </row>
    <row r="41" spans="2:5" ht="16.5" customHeight="1">
      <c r="B41" s="29"/>
      <c r="C41" s="29"/>
      <c r="D41" s="29"/>
      <c r="E41" s="29"/>
    </row>
    <row r="42" spans="2:5" ht="16.5" customHeight="1">
      <c r="B42" s="28" t="s">
        <v>49</v>
      </c>
      <c r="C42" s="29"/>
      <c r="D42" s="29"/>
      <c r="E42" s="29" t="s">
        <v>53</v>
      </c>
    </row>
    <row r="43" spans="2:5" ht="16.5" customHeight="1">
      <c r="B43" s="29"/>
      <c r="C43" s="29"/>
      <c r="D43" s="29"/>
      <c r="E43" s="29"/>
    </row>
    <row r="44" spans="2:5" ht="16.5" customHeight="1">
      <c r="B44" s="29" t="s">
        <v>50</v>
      </c>
      <c r="C44" s="29"/>
      <c r="D44" s="29"/>
      <c r="E44" s="29" t="s">
        <v>54</v>
      </c>
    </row>
  </sheetData>
  <sheetProtection/>
  <mergeCells count="5">
    <mergeCell ref="A2:E2"/>
    <mergeCell ref="A3:A4"/>
    <mergeCell ref="B3:B4"/>
    <mergeCell ref="C3:C4"/>
    <mergeCell ref="D3:E3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2020-07-29T13:05:37Z</cp:lastPrinted>
  <dcterms:created xsi:type="dcterms:W3CDTF">2018-09-18T08:41:53Z</dcterms:created>
  <dcterms:modified xsi:type="dcterms:W3CDTF">2020-07-31T06:23:59Z</dcterms:modified>
  <cp:category/>
  <cp:version/>
  <cp:contentType/>
  <cp:contentStatus/>
</cp:coreProperties>
</file>